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20256" windowHeight="12000" activeTab="0"/>
  </bookViews>
  <sheets>
    <sheet name="DO Data" sheetId="1" r:id="rId1"/>
    <sheet name="E. Coli Data" sheetId="2" r:id="rId2"/>
    <sheet name="Station Summary" sheetId="3" r:id="rId3"/>
    <sheet name="Ed's Original Data" sheetId="4" r:id="rId4"/>
  </sheets>
  <definedNames>
    <definedName name="_xlnm.Print_Area" localSheetId="0">'DO Data'!$B$1:$T$132</definedName>
    <definedName name="_xlnm.Print_Area" localSheetId="1">'E. Coli Data'!$B$1:$P$184</definedName>
    <definedName name="_xlnm.Print_Titles" localSheetId="0">'DO Data'!$1:$2</definedName>
    <definedName name="_xlnm.Print_Titles" localSheetId="1">'E. Coli Data'!$1:$2</definedName>
  </definedNames>
  <calcPr fullCalcOnLoad="1"/>
</workbook>
</file>

<file path=xl/sharedStrings.xml><?xml version="1.0" encoding="utf-8"?>
<sst xmlns="http://schemas.openxmlformats.org/spreadsheetml/2006/main" count="3312" uniqueCount="397">
  <si>
    <t>Site</t>
  </si>
  <si>
    <t>Monitor</t>
  </si>
  <si>
    <t>Date</t>
  </si>
  <si>
    <t>Sample Time</t>
  </si>
  <si>
    <t>Weather</t>
  </si>
  <si>
    <t>Adversities</t>
  </si>
  <si>
    <t>Sample Type</t>
  </si>
  <si>
    <t>Volume</t>
  </si>
  <si>
    <t>IDEXX  - Total Coliform</t>
  </si>
  <si>
    <t xml:space="preserve">  Lab</t>
  </si>
  <si>
    <t xml:space="preserve">      Notes</t>
  </si>
  <si>
    <t xml:space="preserve">   (ml)</t>
  </si>
  <si>
    <t xml:space="preserve">     /100 ml</t>
  </si>
  <si>
    <t>(1)</t>
  </si>
  <si>
    <t>DBL</t>
  </si>
  <si>
    <t>Ed Friedman</t>
  </si>
  <si>
    <t>overcast</t>
  </si>
  <si>
    <t>P-low</t>
  </si>
  <si>
    <t xml:space="preserve">Monthly </t>
  </si>
  <si>
    <t>40/4</t>
  </si>
  <si>
    <t>49/41</t>
  </si>
  <si>
    <t>B</t>
  </si>
  <si>
    <t>Replicate</t>
  </si>
  <si>
    <t>42/4</t>
  </si>
  <si>
    <t>49/40</t>
  </si>
  <si>
    <t>Nancy Murphy</t>
  </si>
  <si>
    <t>downour</t>
  </si>
  <si>
    <t>P-heavy</t>
  </si>
  <si>
    <t>32/1</t>
  </si>
  <si>
    <t>49/16</t>
  </si>
  <si>
    <t>P-moderate</t>
  </si>
  <si>
    <t>Bi-Monthly</t>
  </si>
  <si>
    <t>49/47</t>
  </si>
  <si>
    <t>drizzle</t>
  </si>
  <si>
    <t>P-moderate, W</t>
  </si>
  <si>
    <t>Coliscan</t>
  </si>
  <si>
    <t>(2)</t>
  </si>
  <si>
    <t>DBL 3</t>
  </si>
  <si>
    <t>Monthly</t>
  </si>
  <si>
    <t>44/6</t>
  </si>
  <si>
    <t>??</t>
  </si>
  <si>
    <t>BWW</t>
  </si>
  <si>
    <t>(3)</t>
  </si>
  <si>
    <t>PBL</t>
  </si>
  <si>
    <t>48/15</t>
  </si>
  <si>
    <t>49/44</t>
  </si>
  <si>
    <t>24/11</t>
  </si>
  <si>
    <t>49/35</t>
  </si>
  <si>
    <t xml:space="preserve">PBL </t>
  </si>
  <si>
    <t>29/8</t>
  </si>
  <si>
    <t>48/30</t>
  </si>
  <si>
    <t>48/47</t>
  </si>
  <si>
    <t>(4)</t>
  </si>
  <si>
    <t>FPU</t>
  </si>
  <si>
    <t>46/14</t>
  </si>
  <si>
    <t>48/39</t>
  </si>
  <si>
    <t>P</t>
  </si>
  <si>
    <t>8/1</t>
  </si>
  <si>
    <t>47/14</t>
  </si>
  <si>
    <t>49/39</t>
  </si>
  <si>
    <t>(5)</t>
  </si>
  <si>
    <t>FPD</t>
  </si>
  <si>
    <t>47/17</t>
  </si>
  <si>
    <t>49/48</t>
  </si>
  <si>
    <t>5/0</t>
  </si>
  <si>
    <t>(6)</t>
  </si>
  <si>
    <t>40/6</t>
  </si>
  <si>
    <t>48/32</t>
  </si>
  <si>
    <t>15/1</t>
  </si>
  <si>
    <t>44/10</t>
  </si>
  <si>
    <t>(7)</t>
  </si>
  <si>
    <t>BCP</t>
  </si>
  <si>
    <t>45/12</t>
  </si>
  <si>
    <t>49/38</t>
  </si>
  <si>
    <t>12/3</t>
  </si>
  <si>
    <t>48/20</t>
  </si>
  <si>
    <t>BWS</t>
  </si>
  <si>
    <t>(9)</t>
  </si>
  <si>
    <t>BBB</t>
  </si>
  <si>
    <t>clear</t>
  </si>
  <si>
    <t>47/10</t>
  </si>
  <si>
    <t>49/33</t>
  </si>
  <si>
    <t>(10)</t>
  </si>
  <si>
    <t>BIL</t>
  </si>
  <si>
    <t>16/1</t>
  </si>
  <si>
    <t>47/22</t>
  </si>
  <si>
    <t>(11)</t>
  </si>
  <si>
    <t>Douglas Richmond</t>
  </si>
  <si>
    <t>48/48</t>
  </si>
  <si>
    <t>Diane Richmond</t>
  </si>
  <si>
    <t>Steady Rain</t>
  </si>
  <si>
    <t>Linda Hutchins</t>
  </si>
  <si>
    <t>42/5</t>
  </si>
  <si>
    <t>40/5</t>
  </si>
  <si>
    <t>30/9</t>
  </si>
  <si>
    <t>32/5</t>
  </si>
  <si>
    <t>34/1</t>
  </si>
  <si>
    <t>36/7</t>
  </si>
  <si>
    <t>22/0</t>
  </si>
  <si>
    <t>35/11</t>
  </si>
  <si>
    <t>26/1</t>
  </si>
  <si>
    <t xml:space="preserve"> Large/Small</t>
  </si>
  <si>
    <t>colonies/ 100mgl</t>
  </si>
  <si>
    <t>IDEXX  - Total Coliform Colonies</t>
  </si>
  <si>
    <t>27/3</t>
  </si>
  <si>
    <t>DO 2</t>
  </si>
  <si>
    <t>DO 3</t>
  </si>
  <si>
    <t>Air Temp</t>
  </si>
  <si>
    <t>Water Temp</t>
  </si>
  <si>
    <t>C</t>
  </si>
  <si>
    <t>30/4</t>
  </si>
  <si>
    <t>Spec. Cond</t>
  </si>
  <si>
    <t>49/22</t>
  </si>
  <si>
    <t>25/6</t>
  </si>
  <si>
    <t>high water; 3'</t>
  </si>
  <si>
    <t>49/13</t>
  </si>
  <si>
    <t>29/3</t>
  </si>
  <si>
    <t>high water</t>
  </si>
  <si>
    <t>25/4</t>
  </si>
  <si>
    <t>48/44</t>
  </si>
  <si>
    <t>22/2</t>
  </si>
  <si>
    <t>49/46</t>
  </si>
  <si>
    <t>30/5</t>
  </si>
  <si>
    <t>(12)</t>
  </si>
  <si>
    <t>WSM</t>
  </si>
  <si>
    <t>Kathleen McGee</t>
  </si>
  <si>
    <t>49/32</t>
  </si>
  <si>
    <t>36/2</t>
  </si>
  <si>
    <t>DO taken at 7' (8.8 DO recorded at shore)</t>
  </si>
  <si>
    <t>Replicate 2</t>
  </si>
  <si>
    <t>48/36</t>
  </si>
  <si>
    <t>48/38</t>
  </si>
  <si>
    <t>33/5</t>
  </si>
  <si>
    <t>23/5</t>
  </si>
  <si>
    <t>2+ boats</t>
  </si>
  <si>
    <t>Kermit Smyth</t>
  </si>
  <si>
    <t>49/28</t>
  </si>
  <si>
    <t>29/2</t>
  </si>
  <si>
    <t>Gardiner</t>
  </si>
  <si>
    <t>Wendy Rose</t>
  </si>
  <si>
    <t>overcast-fog/haze</t>
  </si>
  <si>
    <t>Monthly-Coliscan</t>
  </si>
  <si>
    <t>? On data sheet</t>
  </si>
  <si>
    <t>(14)</t>
  </si>
  <si>
    <t>(15)</t>
  </si>
  <si>
    <t>West Gardiner</t>
  </si>
  <si>
    <t>overcast/fog</t>
  </si>
  <si>
    <t>43/14</t>
  </si>
  <si>
    <t>heavy rain previous night</t>
  </si>
  <si>
    <t>49/45</t>
  </si>
  <si>
    <t>42/12</t>
  </si>
  <si>
    <t>27/7</t>
  </si>
  <si>
    <t>sampled DO in flow and eddy- same reading</t>
  </si>
  <si>
    <t>27/2</t>
  </si>
  <si>
    <t>23/9</t>
  </si>
  <si>
    <t>sampling depth - 1m</t>
  </si>
  <si>
    <t>19/1</t>
  </si>
  <si>
    <t>sampling depth- .5m</t>
  </si>
  <si>
    <t>26/4</t>
  </si>
  <si>
    <t>(16)</t>
  </si>
  <si>
    <t>BCM</t>
  </si>
  <si>
    <t>Sarah Cowperthwaite</t>
  </si>
  <si>
    <t>49/29</t>
  </si>
  <si>
    <t>bacteria-surface sample 9"</t>
  </si>
  <si>
    <t>49/36</t>
  </si>
  <si>
    <t>29/4</t>
  </si>
  <si>
    <t>bacteria- mid depth sample</t>
  </si>
  <si>
    <t>17/5</t>
  </si>
  <si>
    <t>sample at 7'</t>
  </si>
  <si>
    <t>36/4</t>
  </si>
  <si>
    <t>25/5</t>
  </si>
  <si>
    <t>fog/haze</t>
  </si>
  <si>
    <t>46/11</t>
  </si>
  <si>
    <t>heavy rain two nights before sample</t>
  </si>
  <si>
    <t>48/12</t>
  </si>
  <si>
    <t>DO 1 at .5m; DO 2 at 1m; H2O temp at .5m: 20.1; SC at .5m: 65.4</t>
  </si>
  <si>
    <t>WT at surface: 10</t>
  </si>
  <si>
    <t>47/16</t>
  </si>
  <si>
    <t>sample at .5m</t>
  </si>
  <si>
    <t>48/10</t>
  </si>
  <si>
    <t>small amount of foam across river; readings taken at .5m and 1m. Results the same</t>
  </si>
  <si>
    <t>47/8</t>
  </si>
  <si>
    <t>1 boat and several ducks</t>
  </si>
  <si>
    <t>Surface</t>
  </si>
  <si>
    <t>49/42</t>
  </si>
  <si>
    <t>49/11</t>
  </si>
  <si>
    <t>boat</t>
  </si>
  <si>
    <t>48/13</t>
  </si>
  <si>
    <t>WT at surface: 8.4, 8.4, 8.6; DO meter at surface: 8.5</t>
  </si>
  <si>
    <t>49/21</t>
  </si>
  <si>
    <t>27/4</t>
  </si>
  <si>
    <t>20/3</t>
  </si>
  <si>
    <t>12/2</t>
  </si>
  <si>
    <t>sample at 1m</t>
  </si>
  <si>
    <t>14/1</t>
  </si>
  <si>
    <t>WT Surface: 8.2, 8.6, 8.8</t>
  </si>
  <si>
    <t>13/1</t>
  </si>
  <si>
    <t>49/37</t>
  </si>
  <si>
    <t>18/0</t>
  </si>
  <si>
    <t>light foam; low water</t>
  </si>
  <si>
    <t>M, W</t>
  </si>
  <si>
    <t>a lot of effluent-very foamy</t>
  </si>
  <si>
    <t>11/1</t>
  </si>
  <si>
    <t>49/6</t>
  </si>
  <si>
    <t>16/4</t>
  </si>
  <si>
    <t>DO- Ed</t>
  </si>
  <si>
    <t>12/1</t>
  </si>
  <si>
    <t>13/0</t>
  </si>
  <si>
    <t>throw bottle</t>
  </si>
  <si>
    <t>(17)</t>
  </si>
  <si>
    <t>BWS CRK</t>
  </si>
  <si>
    <t>24/1</t>
  </si>
  <si>
    <t>19/4</t>
  </si>
  <si>
    <t>Kathleen McGee/Ed Friedmand</t>
  </si>
  <si>
    <t>13/2</t>
  </si>
  <si>
    <t>bacteria sample taken at 1:50pm</t>
  </si>
  <si>
    <t>P-heavy, B</t>
  </si>
  <si>
    <t>45/15</t>
  </si>
  <si>
    <t>3 boats launched before sample</t>
  </si>
  <si>
    <t>clear/overcast</t>
  </si>
  <si>
    <t>46/10</t>
  </si>
  <si>
    <t>air temp from DO meter; bacteria sample by hand direct to bottle- no throw bucket</t>
  </si>
  <si>
    <t>46/13</t>
  </si>
  <si>
    <t>partly cloudy</t>
  </si>
  <si>
    <t>47/19</t>
  </si>
  <si>
    <t>N. wind</t>
  </si>
  <si>
    <t>46/15</t>
  </si>
  <si>
    <t>no waves</t>
  </si>
  <si>
    <t>47/20</t>
  </si>
  <si>
    <t>low water</t>
  </si>
  <si>
    <t>49/14</t>
  </si>
  <si>
    <t>W</t>
  </si>
  <si>
    <t>49/20</t>
  </si>
  <si>
    <t>W-ducks</t>
  </si>
  <si>
    <t>49/27</t>
  </si>
  <si>
    <t>26/5</t>
  </si>
  <si>
    <t>18/6</t>
  </si>
  <si>
    <t>boats</t>
  </si>
  <si>
    <t>lowest water of season, 1m depth</t>
  </si>
  <si>
    <t>49/43</t>
  </si>
  <si>
    <t xml:space="preserve">12/0 </t>
  </si>
  <si>
    <t>1m sample</t>
  </si>
  <si>
    <t>9/4</t>
  </si>
  <si>
    <t>.5m sample depth</t>
  </si>
  <si>
    <t>12/0</t>
  </si>
  <si>
    <t>1m sample depth</t>
  </si>
  <si>
    <t>8/2</t>
  </si>
  <si>
    <t>9/3</t>
  </si>
  <si>
    <t>.5m depth</t>
  </si>
  <si>
    <t>10/5</t>
  </si>
  <si>
    <t>18/3</t>
  </si>
  <si>
    <t>DO-KMC</t>
  </si>
  <si>
    <t>24/2</t>
  </si>
  <si>
    <t>.5 m sample</t>
  </si>
  <si>
    <t>22/4</t>
  </si>
  <si>
    <t>2.5m sample depth</t>
  </si>
  <si>
    <t>11/3</t>
  </si>
  <si>
    <t>49/26</t>
  </si>
  <si>
    <t>WT- 8.8</t>
  </si>
  <si>
    <t>48/24</t>
  </si>
  <si>
    <t>3/1</t>
  </si>
  <si>
    <t>49/30</t>
  </si>
  <si>
    <t>9/0</t>
  </si>
  <si>
    <t>Misty Gorski</t>
  </si>
  <si>
    <t>beaver, heron</t>
  </si>
  <si>
    <t>8/0</t>
  </si>
  <si>
    <t>48/25</t>
  </si>
  <si>
    <t>2/1</t>
  </si>
  <si>
    <t>11/2</t>
  </si>
  <si>
    <t>49/23</t>
  </si>
  <si>
    <t>rain previous night</t>
  </si>
  <si>
    <t>brown/white foam; rising water, 1m sample depth</t>
  </si>
  <si>
    <t>48/16</t>
  </si>
  <si>
    <t>.5m sample depth; WT DO: 8.9, 9.2</t>
  </si>
  <si>
    <t>49/25</t>
  </si>
  <si>
    <t>49/15</t>
  </si>
  <si>
    <t>sample at 2m</t>
  </si>
  <si>
    <t>49/17</t>
  </si>
  <si>
    <t>sample depth 1m</t>
  </si>
  <si>
    <t>Little River Dam</t>
  </si>
  <si>
    <t>BrWWTP</t>
  </si>
  <si>
    <t xml:space="preserve">Replicate ? </t>
  </si>
  <si>
    <t>LRD</t>
  </si>
  <si>
    <t>47/7</t>
  </si>
  <si>
    <t>40/9</t>
  </si>
  <si>
    <t>41/6</t>
  </si>
  <si>
    <t>43/6</t>
  </si>
  <si>
    <t>45/6</t>
  </si>
  <si>
    <t>WT DO: 10, 10</t>
  </si>
  <si>
    <t>39/8</t>
  </si>
  <si>
    <t>39/6</t>
  </si>
  <si>
    <t>sample depth 2m</t>
  </si>
  <si>
    <t>38/7</t>
  </si>
  <si>
    <t>pooping gulls</t>
  </si>
  <si>
    <t>43/8</t>
  </si>
  <si>
    <t>42/8</t>
  </si>
  <si>
    <t>37/10</t>
  </si>
  <si>
    <t>sample at 3m; meter trouble</t>
  </si>
  <si>
    <t>41/5</t>
  </si>
  <si>
    <t>37/4</t>
  </si>
  <si>
    <t>whirl pack not sealed</t>
  </si>
  <si>
    <t>43/4</t>
  </si>
  <si>
    <t>sample depth at 8m</t>
  </si>
  <si>
    <t>33/2</t>
  </si>
  <si>
    <t>47/47</t>
  </si>
  <si>
    <t>48/42</t>
  </si>
  <si>
    <t>48/46</t>
  </si>
  <si>
    <t>Coliscan E. coli</t>
  </si>
  <si>
    <t>Coliscan Total Coliform</t>
  </si>
  <si>
    <t>11L/3S</t>
  </si>
  <si>
    <t>in shore eddy</t>
  </si>
  <si>
    <t>ID</t>
  </si>
  <si>
    <t>Location-upstream to down</t>
  </si>
  <si>
    <t>Durham Boat Launch</t>
  </si>
  <si>
    <t>Pejepscot Boat Launch</t>
  </si>
  <si>
    <t>Fish Park Up [above dam]</t>
  </si>
  <si>
    <t>Fish Park Down [below dam]</t>
  </si>
  <si>
    <t>Bruns. Water Works</t>
  </si>
  <si>
    <t>Bruns.Interstate Ledges</t>
  </si>
  <si>
    <t>Bruns. Canoe Portage</t>
  </si>
  <si>
    <t>Bruns. Canoe Mooring [off BCP]</t>
  </si>
  <si>
    <t>Bruns.Water St. Boat Launch</t>
  </si>
  <si>
    <t>Water St. Mooring [off BCP]</t>
  </si>
  <si>
    <t>Brunswick Bay Bridge</t>
  </si>
  <si>
    <t>Misc</t>
  </si>
  <si>
    <t>BWS CRK-drainage creek next to BWS</t>
  </si>
  <si>
    <t>LRD-Little River Dam</t>
  </si>
  <si>
    <t>Splits with Brunswick WWTP</t>
  </si>
  <si>
    <t>split</t>
  </si>
  <si>
    <t>FOMB incubate</t>
  </si>
  <si>
    <t>Did not record</t>
  </si>
  <si>
    <t>BWWTP inc. FOMB tray, BWTP reagent</t>
  </si>
  <si>
    <t>BWWTP inc. &amp; FOMB tray &amp; reagent</t>
  </si>
  <si>
    <t>BWWTP inc. &amp; BWWTP reagent and tray</t>
  </si>
  <si>
    <t xml:space="preserve">FPD   </t>
  </si>
  <si>
    <t>PBL- RT</t>
  </si>
  <si>
    <t>IDEXX- e Coli</t>
  </si>
  <si>
    <t>DBL Geometric mean</t>
  </si>
  <si>
    <t>PBL Geometric mean</t>
  </si>
  <si>
    <t>FPU Geometric mean</t>
  </si>
  <si>
    <t>FPD Geometric mean</t>
  </si>
  <si>
    <t>BWW Geometric mean</t>
  </si>
  <si>
    <t>BCP Geometric mean</t>
  </si>
  <si>
    <t>BBB Geometric mean</t>
  </si>
  <si>
    <t>BIL Geometric mean</t>
  </si>
  <si>
    <t>BWS Geometric mean</t>
  </si>
  <si>
    <t>WSM Geometric mean</t>
  </si>
  <si>
    <t>Bay Bridge Landing Geometric mean</t>
  </si>
  <si>
    <t>BCM Geometric mean</t>
  </si>
  <si>
    <t>BWS CRK Geometric mean</t>
  </si>
  <si>
    <t>LRD Geometric mean</t>
  </si>
  <si>
    <t>PBL-RT Geometric mean</t>
  </si>
  <si>
    <t>BWWTP</t>
  </si>
  <si>
    <t>High Tide</t>
  </si>
  <si>
    <t>8&amp;1</t>
  </si>
  <si>
    <t>monthly</t>
  </si>
  <si>
    <t>P-high</t>
  </si>
  <si>
    <t>Yellow=Winkler Titrate</t>
  </si>
  <si>
    <t>Yellow=WinklerTitrate</t>
  </si>
  <si>
    <t>DO-Avg or Meter</t>
  </si>
  <si>
    <t>Pink=Meter</t>
  </si>
  <si>
    <t>in eddy</t>
  </si>
  <si>
    <t>colonies/100 ml</t>
  </si>
  <si>
    <t xml:space="preserve"> Cells-Large/Small</t>
  </si>
  <si>
    <t>colonies/100mgl</t>
  </si>
  <si>
    <t>IDEXX E. coli colonies</t>
  </si>
  <si>
    <t>precip last 48hrs</t>
  </si>
  <si>
    <t>BWWTP inc. tray &amp; FOMB reagent</t>
  </si>
  <si>
    <t>BWWTP inc. reagent &amp; tray</t>
  </si>
  <si>
    <t>Winkler</t>
  </si>
  <si>
    <t>Meter</t>
  </si>
  <si>
    <t>Geometric Means - All Data</t>
  </si>
  <si>
    <t>2009 Data</t>
  </si>
  <si>
    <t xml:space="preserve">Attached are three sets of past data we used for attempted upgrade last year. two sets of E. coli data, one without October since levels were off the charts. Chlorination doesn't start until May and end beginning of October. DEP only really cares about June through September. We care about the other months though. There is a lot more and longer river useage than there used to be when chlorination rules were made. Haven't included Pleasant Point in 2009 data since it actually is far enough into the Bay that it's already in a Class B area. </t>
  </si>
  <si>
    <t>Need to know how this year's data compare to past years.</t>
  </si>
  <si>
    <t>Also, forgot to tell you that geometric means in 2009 data need to be recalculated since I juggled a bunch of numbers from Misty's draft and the geomeans didn't change automatically.</t>
  </si>
  <si>
    <t>Replicates</t>
  </si>
  <si>
    <t>7 ppm</t>
  </si>
  <si>
    <t>64 colonies</t>
  </si>
  <si>
    <t>Coliscan E. coli ( = instant?)</t>
  </si>
  <si>
    <t>Geometric Means - No Hi Rain Event Data</t>
  </si>
  <si>
    <t>Coliscan E. coli
( = instant?)</t>
  </si>
  <si>
    <t>hi rain data out</t>
  </si>
  <si>
    <t>Bruns. Interstate Ledges</t>
  </si>
  <si>
    <t>Original</t>
  </si>
  <si>
    <t>Heavy Rain Data Excluded</t>
  </si>
  <si>
    <r>
      <t>Water
(C</t>
    </r>
    <r>
      <rPr>
        <b/>
        <sz val="10"/>
        <rFont val="BakerSignet BT"/>
        <family val="2"/>
      </rPr>
      <t>˚</t>
    </r>
    <r>
      <rPr>
        <b/>
        <sz val="10"/>
        <rFont val="Arial"/>
        <family val="2"/>
      </rPr>
      <t>)</t>
    </r>
  </si>
  <si>
    <r>
      <t>Air
(C</t>
    </r>
    <r>
      <rPr>
        <b/>
        <sz val="10"/>
        <rFont val="BakerSignet BT"/>
        <family val="2"/>
      </rPr>
      <t>˚</t>
    </r>
    <r>
      <rPr>
        <b/>
        <sz val="10"/>
        <rFont val="Arial"/>
        <family val="2"/>
      </rPr>
      <t>)</t>
    </r>
  </si>
  <si>
    <t>Adversities
(precip
last 48 hrs)</t>
  </si>
  <si>
    <t>Temperature</t>
  </si>
  <si>
    <t>DO-Winkler (ppm)</t>
  </si>
  <si>
    <t>DO-Meter (ppm)</t>
  </si>
  <si>
    <t>*</t>
  </si>
  <si>
    <r>
      <t>IDEXX</t>
    </r>
    <r>
      <rPr>
        <b/>
        <i/>
        <sz val="10"/>
        <rFont val="Arial"/>
        <family val="2"/>
      </rPr>
      <t xml:space="preserve"> E. coli</t>
    </r>
    <r>
      <rPr>
        <b/>
        <sz val="10"/>
        <rFont val="Arial"/>
        <family val="2"/>
      </rPr>
      <t xml:space="preserve">
(colonies/100 ml;
Criterion: geo mean &lt; 64/100 ml)</t>
    </r>
  </si>
  <si>
    <t>na</t>
  </si>
  <si>
    <r>
      <rPr>
        <b/>
        <sz val="10"/>
        <rFont val="Wingdings"/>
        <family val="0"/>
      </rPr>
      <t xml:space="preserve">o </t>
    </r>
    <r>
      <rPr>
        <b/>
        <sz val="10"/>
        <rFont val="Arial"/>
        <family val="2"/>
      </rPr>
      <t>= exceeds criterion</t>
    </r>
  </si>
  <si>
    <r>
      <t xml:space="preserve">Coliscan </t>
    </r>
    <r>
      <rPr>
        <b/>
        <i/>
        <sz val="10"/>
        <rFont val="Arial"/>
        <family val="2"/>
      </rPr>
      <t>E. coli</t>
    </r>
    <r>
      <rPr>
        <b/>
        <sz val="10"/>
        <rFont val="Arial"/>
        <family val="2"/>
      </rPr>
      <t xml:space="preserve">
(colonies/100 ml;
Criterion: &lt; 256/100 ml instant)</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</si>
</sst>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yy"/>
    <numFmt numFmtId="166" formatCode="[$-409]dddd\,\ mmmm\ dd\,\ yyyy"/>
    <numFmt numFmtId="167" formatCode="[$-409]h:mm:ss\ AM/PM"/>
    <numFmt numFmtId="168" formatCode="00000"/>
    <numFmt numFmtId="169" formatCode="0.0000000"/>
    <numFmt numFmtId="170" formatCode="0.000000"/>
    <numFmt numFmtId="171" formatCode="0.00000"/>
    <numFmt numFmtId="172" formatCode="0.0000"/>
    <numFmt numFmtId="173" formatCode="0.000"/>
    <numFmt numFmtId="174" formatCode="0.00000000"/>
    <numFmt numFmtId="175" formatCode="0.0"/>
  </numFmts>
  <fonts count="32">
    <font>
      <sz val="10"/>
      <name val="Arial"/>
      <family val="0"/>
    </font>
    <font>
      <b/>
      <sz val="10"/>
      <name val="Arial"/>
      <family val="0"/>
    </font>
    <font>
      <i/>
      <sz val="10"/>
      <name val="Arial"/>
      <family val="0"/>
    </font>
    <font>
      <b/>
      <i/>
      <sz val="10"/>
      <name val="Arial"/>
      <family val="0"/>
    </font>
    <font>
      <sz val="10"/>
      <color indexed="10"/>
      <name val="Arial"/>
      <family val="2"/>
    </font>
    <font>
      <sz val="10"/>
      <color indexed="12"/>
      <name val="Arial"/>
      <family val="2"/>
    </font>
    <font>
      <sz val="10"/>
      <color indexed="17"/>
      <name val="Arial"/>
      <family val="2"/>
    </font>
    <font>
      <sz val="10"/>
      <color indexed="6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b/>
      <sz val="10"/>
      <name val="BakerSignet BT"/>
      <family val="2"/>
    </font>
    <font>
      <b/>
      <sz val="10"/>
      <color indexed="10"/>
      <name val="Arial"/>
      <family val="2"/>
    </font>
    <font>
      <b/>
      <i/>
      <sz val="12"/>
      <name val="Arial"/>
      <family val="2"/>
    </font>
    <font>
      <sz val="12"/>
      <name val="Arial"/>
      <family val="2"/>
    </font>
    <font>
      <b/>
      <sz val="12"/>
      <name val="Arial"/>
      <family val="2"/>
    </font>
    <font>
      <b/>
      <sz val="10"/>
      <name val="Wingdings"/>
      <family val="0"/>
    </font>
    <font>
      <b/>
      <sz val="12"/>
      <color indexed="10"/>
      <name val="Arial"/>
      <family val="2"/>
    </font>
    <font>
      <sz val="12"/>
      <color indexed="10"/>
      <name val="Arial"/>
      <family val="2"/>
    </font>
    <font>
      <sz val="8"/>
      <name val="Arial"/>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2"/>
        <bgColor indexed="64"/>
      </patternFill>
    </fill>
    <fill>
      <patternFill patternType="solid">
        <fgColor indexed="17"/>
        <bgColor indexed="64"/>
      </patternFill>
    </fill>
    <fill>
      <patternFill patternType="solid">
        <fgColor indexed="41"/>
        <bgColor indexed="64"/>
      </patternFill>
    </fill>
    <fill>
      <patternFill patternType="solid">
        <fgColor indexed="14"/>
        <bgColor indexed="64"/>
      </patternFill>
    </fill>
    <fill>
      <patternFill patternType="solid">
        <fgColor indexed="50"/>
        <bgColor indexed="64"/>
      </patternFill>
    </fill>
    <fill>
      <patternFill patternType="solid">
        <fgColor indexed="40"/>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3" fillId="0" borderId="0" applyNumberFormat="0" applyFill="0" applyBorder="0" applyAlignment="0" applyProtection="0"/>
    <xf numFmtId="0" fontId="6"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4" fillId="0" borderId="0" applyNumberFormat="0" applyFill="0" applyBorder="0" applyAlignment="0" applyProtection="0"/>
  </cellStyleXfs>
  <cellXfs count="251">
    <xf numFmtId="0" fontId="0" fillId="0" borderId="0" xfId="0" applyAlignment="1">
      <alignment/>
    </xf>
    <xf numFmtId="0" fontId="0" fillId="0" borderId="0" xfId="0" applyNumberFormat="1" applyFont="1" applyFill="1" applyBorder="1" applyAlignment="1" applyProtection="1">
      <alignment/>
      <protection locked="0"/>
    </xf>
    <xf numFmtId="165"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locked="0"/>
    </xf>
    <xf numFmtId="14" fontId="0" fillId="0" borderId="0" xfId="0" applyNumberFormat="1" applyFont="1" applyFill="1" applyBorder="1" applyAlignment="1" applyProtection="1">
      <alignment/>
      <protection locked="0"/>
    </xf>
    <xf numFmtId="18" fontId="0" fillId="0" borderId="0" xfId="0" applyNumberFormat="1" applyFont="1" applyFill="1" applyBorder="1" applyAlignment="1" applyProtection="1">
      <alignment/>
      <protection locked="0"/>
    </xf>
    <xf numFmtId="16" fontId="0" fillId="0" borderId="0" xfId="0" applyNumberFormat="1" applyFont="1" applyFill="1" applyBorder="1" applyAlignment="1" applyProtection="1">
      <alignment/>
      <protection locked="0"/>
    </xf>
    <xf numFmtId="49" fontId="0" fillId="0" borderId="0" xfId="0" applyNumberFormat="1" applyFont="1" applyFill="1" applyBorder="1" applyAlignment="1" applyProtection="1">
      <alignment/>
      <protection locked="0"/>
    </xf>
    <xf numFmtId="2" fontId="1" fillId="0" borderId="0" xfId="0" applyNumberFormat="1" applyFont="1" applyFill="1" applyBorder="1" applyAlignment="1" applyProtection="1">
      <alignment/>
      <protection locked="0"/>
    </xf>
    <xf numFmtId="164"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14" fontId="0" fillId="0" borderId="0" xfId="0" applyNumberFormat="1" applyFont="1" applyFill="1" applyBorder="1" applyAlignment="1" applyProtection="1">
      <alignment/>
      <protection locked="0"/>
    </xf>
    <xf numFmtId="18" fontId="0" fillId="0" borderId="0" xfId="0" applyNumberFormat="1" applyFont="1" applyFill="1" applyBorder="1" applyAlignment="1" applyProtection="1">
      <alignment/>
      <protection locked="0"/>
    </xf>
    <xf numFmtId="164" fontId="0" fillId="0" borderId="0" xfId="0" applyNumberFormat="1" applyFont="1" applyFill="1" applyBorder="1" applyAlignment="1" applyProtection="1">
      <alignment/>
      <protection locked="0"/>
    </xf>
    <xf numFmtId="49" fontId="0" fillId="0" borderId="0" xfId="0" applyNumberFormat="1" applyFont="1" applyFill="1" applyBorder="1" applyAlignment="1" applyProtection="1">
      <alignment/>
      <protection locked="0"/>
    </xf>
    <xf numFmtId="165" fontId="0" fillId="0" borderId="0" xfId="0" applyNumberFormat="1" applyFont="1" applyFill="1" applyBorder="1" applyAlignment="1" applyProtection="1">
      <alignment/>
      <protection locked="0"/>
    </xf>
    <xf numFmtId="2" fontId="1" fillId="0" borderId="0" xfId="0" applyNumberFormat="1" applyFont="1" applyFill="1" applyBorder="1" applyAlignment="1" applyProtection="1">
      <alignment/>
      <protection locked="0"/>
    </xf>
    <xf numFmtId="20" fontId="0" fillId="0" borderId="0" xfId="0" applyNumberFormat="1" applyFont="1" applyFill="1" applyBorder="1" applyAlignment="1" applyProtection="1">
      <alignment/>
      <protection locked="0"/>
    </xf>
    <xf numFmtId="16"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locked="0"/>
    </xf>
    <xf numFmtId="2" fontId="1" fillId="0" borderId="0" xfId="0" applyNumberFormat="1" applyFont="1" applyFill="1" applyBorder="1" applyAlignment="1" applyProtection="1">
      <alignment/>
      <protection locked="0"/>
    </xf>
    <xf numFmtId="14" fontId="1" fillId="0" borderId="0" xfId="0" applyNumberFormat="1" applyFont="1" applyFill="1" applyBorder="1" applyAlignment="1" applyProtection="1">
      <alignment/>
      <protection locked="0"/>
    </xf>
    <xf numFmtId="18" fontId="1" fillId="0" borderId="0" xfId="0" applyNumberFormat="1" applyFont="1" applyFill="1" applyBorder="1" applyAlignment="1" applyProtection="1">
      <alignment/>
      <protection locked="0"/>
    </xf>
    <xf numFmtId="49" fontId="1" fillId="0" borderId="0" xfId="0" applyNumberFormat="1" applyFont="1" applyFill="1" applyBorder="1" applyAlignment="1" applyProtection="1">
      <alignment/>
      <protection locked="0"/>
    </xf>
    <xf numFmtId="0" fontId="0" fillId="24" borderId="0" xfId="0" applyNumberFormat="1" applyFont="1" applyFill="1" applyBorder="1" applyAlignment="1" applyProtection="1">
      <alignment/>
      <protection locked="0"/>
    </xf>
    <xf numFmtId="0" fontId="0" fillId="24" borderId="0" xfId="0" applyNumberFormat="1" applyFont="1" applyFill="1" applyBorder="1" applyAlignment="1" applyProtection="1">
      <alignment/>
      <protection locked="0"/>
    </xf>
    <xf numFmtId="0" fontId="1" fillId="25" borderId="0" xfId="0" applyNumberFormat="1" applyFont="1" applyFill="1" applyBorder="1" applyAlignment="1" applyProtection="1">
      <alignment/>
      <protection locked="0"/>
    </xf>
    <xf numFmtId="0" fontId="0" fillId="25" borderId="0" xfId="0" applyNumberFormat="1" applyFont="1" applyFill="1" applyBorder="1" applyAlignment="1" applyProtection="1">
      <alignment/>
      <protection locked="0"/>
    </xf>
    <xf numFmtId="0" fontId="1" fillId="17" borderId="0" xfId="0" applyNumberFormat="1" applyFont="1" applyFill="1" applyBorder="1" applyAlignment="1" applyProtection="1">
      <alignment horizontal="center"/>
      <protection locked="0"/>
    </xf>
    <xf numFmtId="0" fontId="0" fillId="17" borderId="0" xfId="0" applyNumberFormat="1" applyFont="1" applyFill="1" applyBorder="1" applyAlignment="1" applyProtection="1">
      <alignment horizontal="center"/>
      <protection locked="0"/>
    </xf>
    <xf numFmtId="0" fontId="0" fillId="3" borderId="0" xfId="0" applyNumberFormat="1" applyFont="1" applyFill="1" applyBorder="1" applyAlignment="1" applyProtection="1">
      <alignment/>
      <protection locked="0"/>
    </xf>
    <xf numFmtId="0" fontId="0" fillId="3" borderId="0" xfId="0" applyNumberFormat="1" applyFont="1" applyFill="1" applyBorder="1" applyAlignment="1" applyProtection="1">
      <alignment/>
      <protection locked="0"/>
    </xf>
    <xf numFmtId="0" fontId="0" fillId="26" borderId="0" xfId="0" applyNumberFormat="1" applyFont="1" applyFill="1" applyBorder="1" applyAlignment="1" applyProtection="1">
      <alignment/>
      <protection locked="0"/>
    </xf>
    <xf numFmtId="0" fontId="1" fillId="18" borderId="0" xfId="0" applyNumberFormat="1" applyFont="1" applyFill="1" applyBorder="1" applyAlignment="1" applyProtection="1">
      <alignment/>
      <protection locked="0"/>
    </xf>
    <xf numFmtId="0" fontId="0" fillId="18" borderId="0" xfId="0" applyNumberFormat="1" applyFont="1" applyFill="1" applyBorder="1" applyAlignment="1" applyProtection="1">
      <alignment/>
      <protection locked="0"/>
    </xf>
    <xf numFmtId="0" fontId="0" fillId="27" borderId="0" xfId="0" applyNumberFormat="1" applyFont="1" applyFill="1" applyBorder="1" applyAlignment="1" applyProtection="1">
      <alignment/>
      <protection locked="0"/>
    </xf>
    <xf numFmtId="0" fontId="0" fillId="27" borderId="0" xfId="0" applyNumberFormat="1" applyFont="1" applyFill="1" applyBorder="1" applyAlignment="1" applyProtection="1">
      <alignment/>
      <protection locked="0"/>
    </xf>
    <xf numFmtId="14" fontId="0" fillId="19" borderId="0" xfId="0" applyNumberFormat="1" applyFont="1" applyFill="1" applyBorder="1" applyAlignment="1" applyProtection="1">
      <alignment/>
      <protection locked="0"/>
    </xf>
    <xf numFmtId="0" fontId="0" fillId="19" borderId="0" xfId="0" applyNumberFormat="1" applyFont="1" applyFill="1" applyBorder="1" applyAlignment="1" applyProtection="1">
      <alignment/>
      <protection locked="0"/>
    </xf>
    <xf numFmtId="14" fontId="0" fillId="26" borderId="0" xfId="0" applyNumberFormat="1" applyFont="1" applyFill="1" applyBorder="1" applyAlignment="1" applyProtection="1">
      <alignment/>
      <protection locked="0"/>
    </xf>
    <xf numFmtId="14" fontId="0" fillId="25" borderId="0" xfId="0" applyNumberFormat="1" applyFont="1" applyFill="1" applyBorder="1" applyAlignment="1" applyProtection="1">
      <alignment/>
      <protection locked="0"/>
    </xf>
    <xf numFmtId="14" fontId="0" fillId="25" borderId="0" xfId="0" applyNumberFormat="1" applyFont="1" applyFill="1" applyBorder="1" applyAlignment="1" applyProtection="1">
      <alignment/>
      <protection locked="0"/>
    </xf>
    <xf numFmtId="0" fontId="0" fillId="25" borderId="0" xfId="0" applyNumberFormat="1" applyFont="1" applyFill="1" applyBorder="1" applyAlignment="1" applyProtection="1">
      <alignment/>
      <protection locked="0"/>
    </xf>
    <xf numFmtId="14" fontId="0" fillId="26" borderId="0" xfId="0" applyNumberFormat="1" applyFont="1" applyFill="1" applyBorder="1" applyAlignment="1" applyProtection="1">
      <alignment/>
      <protection locked="0"/>
    </xf>
    <xf numFmtId="0" fontId="0" fillId="26" borderId="0" xfId="0" applyNumberFormat="1" applyFont="1" applyFill="1" applyBorder="1" applyAlignment="1" applyProtection="1">
      <alignment/>
      <protection locked="0"/>
    </xf>
    <xf numFmtId="14" fontId="0" fillId="19" borderId="0" xfId="0" applyNumberFormat="1" applyFont="1" applyFill="1" applyBorder="1" applyAlignment="1" applyProtection="1">
      <alignment/>
      <protection locked="0"/>
    </xf>
    <xf numFmtId="0" fontId="0" fillId="19" borderId="0" xfId="0" applyNumberFormat="1" applyFont="1" applyFill="1" applyBorder="1" applyAlignment="1" applyProtection="1">
      <alignment/>
      <protection locked="0"/>
    </xf>
    <xf numFmtId="0" fontId="0" fillId="20" borderId="0" xfId="0" applyNumberFormat="1" applyFont="1" applyFill="1" applyBorder="1" applyAlignment="1" applyProtection="1">
      <alignment/>
      <protection locked="0"/>
    </xf>
    <xf numFmtId="14" fontId="0" fillId="20" borderId="0" xfId="0" applyNumberFormat="1" applyFont="1" applyFill="1" applyBorder="1" applyAlignment="1" applyProtection="1">
      <alignment/>
      <protection locked="0"/>
    </xf>
    <xf numFmtId="14" fontId="0" fillId="20" borderId="0" xfId="0" applyNumberFormat="1" applyFont="1" applyFill="1" applyBorder="1" applyAlignment="1" applyProtection="1">
      <alignment/>
      <protection locked="0"/>
    </xf>
    <xf numFmtId="0" fontId="0" fillId="20" borderId="0" xfId="0" applyNumberFormat="1" applyFont="1" applyFill="1" applyBorder="1" applyAlignment="1" applyProtection="1">
      <alignment/>
      <protection locked="0"/>
    </xf>
    <xf numFmtId="14" fontId="0" fillId="24" borderId="0" xfId="0" applyNumberFormat="1" applyFont="1" applyFill="1" applyBorder="1" applyAlignment="1" applyProtection="1">
      <alignment/>
      <protection locked="0"/>
    </xf>
    <xf numFmtId="14" fontId="0" fillId="24" borderId="0" xfId="0" applyNumberFormat="1" applyFont="1" applyFill="1" applyBorder="1" applyAlignment="1" applyProtection="1">
      <alignment/>
      <protection locked="0"/>
    </xf>
    <xf numFmtId="14" fontId="0" fillId="17" borderId="0" xfId="0" applyNumberFormat="1" applyFont="1" applyFill="1" applyBorder="1" applyAlignment="1" applyProtection="1">
      <alignment/>
      <protection locked="0"/>
    </xf>
    <xf numFmtId="0" fontId="0" fillId="17" borderId="0" xfId="0" applyNumberFormat="1" applyFont="1" applyFill="1" applyBorder="1" applyAlignment="1" applyProtection="1">
      <alignment/>
      <protection locked="0"/>
    </xf>
    <xf numFmtId="14" fontId="0" fillId="17" borderId="0" xfId="0" applyNumberFormat="1" applyFont="1" applyFill="1" applyBorder="1" applyAlignment="1" applyProtection="1">
      <alignment/>
      <protection locked="0"/>
    </xf>
    <xf numFmtId="0" fontId="0" fillId="17" borderId="0" xfId="0" applyNumberFormat="1" applyFont="1" applyFill="1" applyBorder="1" applyAlignment="1" applyProtection="1">
      <alignment/>
      <protection locked="0"/>
    </xf>
    <xf numFmtId="14" fontId="0" fillId="10" borderId="0" xfId="0" applyNumberFormat="1" applyFont="1" applyFill="1" applyBorder="1" applyAlignment="1" applyProtection="1">
      <alignment/>
      <protection locked="0"/>
    </xf>
    <xf numFmtId="0" fontId="0" fillId="10" borderId="0" xfId="0" applyNumberFormat="1" applyFont="1" applyFill="1" applyBorder="1" applyAlignment="1" applyProtection="1">
      <alignment/>
      <protection locked="0"/>
    </xf>
    <xf numFmtId="0" fontId="0" fillId="28" borderId="0" xfId="0" applyNumberFormat="1" applyFont="1" applyFill="1" applyBorder="1" applyAlignment="1" applyProtection="1">
      <alignment/>
      <protection locked="0"/>
    </xf>
    <xf numFmtId="14" fontId="0" fillId="10" borderId="0" xfId="0" applyNumberFormat="1" applyFont="1" applyFill="1" applyBorder="1" applyAlignment="1" applyProtection="1">
      <alignment/>
      <protection locked="0"/>
    </xf>
    <xf numFmtId="0" fontId="0" fillId="10" borderId="0" xfId="0" applyNumberFormat="1" applyFont="1" applyFill="1" applyBorder="1" applyAlignment="1" applyProtection="1">
      <alignment/>
      <protection locked="0"/>
    </xf>
    <xf numFmtId="14" fontId="0" fillId="28" borderId="0" xfId="0" applyNumberFormat="1" applyFont="1" applyFill="1" applyBorder="1" applyAlignment="1" applyProtection="1">
      <alignment/>
      <protection locked="0"/>
    </xf>
    <xf numFmtId="0" fontId="0" fillId="28" borderId="0" xfId="0" applyNumberFormat="1" applyFont="1" applyFill="1" applyBorder="1" applyAlignment="1" applyProtection="1">
      <alignment/>
      <protection locked="0"/>
    </xf>
    <xf numFmtId="14" fontId="0" fillId="28" borderId="0" xfId="0" applyNumberFormat="1" applyFont="1" applyFill="1" applyBorder="1" applyAlignment="1" applyProtection="1">
      <alignment/>
      <protection locked="0"/>
    </xf>
    <xf numFmtId="14" fontId="0" fillId="7" borderId="0" xfId="0" applyNumberFormat="1" applyFont="1" applyFill="1" applyBorder="1" applyAlignment="1" applyProtection="1">
      <alignment/>
      <protection locked="0"/>
    </xf>
    <xf numFmtId="0" fontId="0" fillId="7" borderId="0" xfId="0" applyNumberFormat="1" applyFont="1" applyFill="1" applyBorder="1" applyAlignment="1" applyProtection="1">
      <alignment/>
      <protection locked="0"/>
    </xf>
    <xf numFmtId="14" fontId="0" fillId="7" borderId="0" xfId="0" applyNumberFormat="1" applyFont="1" applyFill="1" applyBorder="1" applyAlignment="1" applyProtection="1">
      <alignment/>
      <protection locked="0"/>
    </xf>
    <xf numFmtId="0" fontId="0" fillId="7" borderId="0" xfId="0" applyNumberFormat="1" applyFont="1" applyFill="1" applyBorder="1" applyAlignment="1" applyProtection="1">
      <alignment/>
      <protection locked="0"/>
    </xf>
    <xf numFmtId="14" fontId="0" fillId="27" borderId="0" xfId="0" applyNumberFormat="1" applyFont="1" applyFill="1" applyBorder="1" applyAlignment="1" applyProtection="1">
      <alignment/>
      <protection locked="0"/>
    </xf>
    <xf numFmtId="14" fontId="0" fillId="27" borderId="0" xfId="0" applyNumberFormat="1" applyFont="1" applyFill="1" applyBorder="1" applyAlignment="1" applyProtection="1">
      <alignment/>
      <protection locked="0"/>
    </xf>
    <xf numFmtId="14" fontId="0" fillId="22" borderId="0" xfId="0" applyNumberFormat="1" applyFont="1" applyFill="1" applyBorder="1" applyAlignment="1" applyProtection="1">
      <alignment/>
      <protection locked="0"/>
    </xf>
    <xf numFmtId="0" fontId="0" fillId="22" borderId="0" xfId="0" applyNumberFormat="1" applyFont="1" applyFill="1" applyBorder="1" applyAlignment="1" applyProtection="1">
      <alignment/>
      <protection locked="0"/>
    </xf>
    <xf numFmtId="14" fontId="0" fillId="22" borderId="0" xfId="0" applyNumberFormat="1" applyFont="1" applyFill="1" applyBorder="1" applyAlignment="1" applyProtection="1">
      <alignment/>
      <protection locked="0"/>
    </xf>
    <xf numFmtId="0" fontId="0" fillId="22" borderId="0" xfId="0" applyNumberFormat="1" applyFont="1" applyFill="1" applyBorder="1" applyAlignment="1" applyProtection="1">
      <alignment/>
      <protection locked="0"/>
    </xf>
    <xf numFmtId="0" fontId="0" fillId="22" borderId="10" xfId="0" applyNumberFormat="1" applyFont="1" applyFill="1" applyBorder="1" applyAlignment="1" applyProtection="1">
      <alignment/>
      <protection locked="0"/>
    </xf>
    <xf numFmtId="14" fontId="0" fillId="29" borderId="0" xfId="0" applyNumberFormat="1" applyFont="1" applyFill="1" applyBorder="1" applyAlignment="1" applyProtection="1">
      <alignment/>
      <protection locked="0"/>
    </xf>
    <xf numFmtId="0" fontId="0" fillId="29" borderId="0" xfId="0" applyNumberFormat="1" applyFont="1" applyFill="1" applyBorder="1" applyAlignment="1" applyProtection="1">
      <alignment/>
      <protection locked="0"/>
    </xf>
    <xf numFmtId="14" fontId="0" fillId="29" borderId="0" xfId="0" applyNumberFormat="1" applyFont="1" applyFill="1" applyBorder="1" applyAlignment="1" applyProtection="1">
      <alignment/>
      <protection locked="0"/>
    </xf>
    <xf numFmtId="0" fontId="0" fillId="29" borderId="0" xfId="0" applyNumberFormat="1" applyFont="1" applyFill="1" applyBorder="1" applyAlignment="1" applyProtection="1">
      <alignment/>
      <protection locked="0"/>
    </xf>
    <xf numFmtId="0" fontId="0" fillId="30" borderId="0" xfId="0" applyNumberFormat="1" applyFont="1" applyFill="1" applyBorder="1" applyAlignment="1" applyProtection="1">
      <alignment/>
      <protection locked="0"/>
    </xf>
    <xf numFmtId="14" fontId="4" fillId="0" borderId="0" xfId="0" applyNumberFormat="1" applyFont="1" applyFill="1" applyBorder="1" applyAlignment="1" applyProtection="1">
      <alignment/>
      <protection locked="0"/>
    </xf>
    <xf numFmtId="0" fontId="4" fillId="0" borderId="0" xfId="0" applyNumberFormat="1" applyFont="1" applyFill="1" applyBorder="1" applyAlignment="1" applyProtection="1">
      <alignment/>
      <protection locked="0"/>
    </xf>
    <xf numFmtId="0" fontId="5" fillId="0" borderId="0" xfId="0" applyNumberFormat="1" applyFont="1" applyFill="1" applyBorder="1" applyAlignment="1" applyProtection="1">
      <alignment/>
      <protection locked="0"/>
    </xf>
    <xf numFmtId="14" fontId="6" fillId="0" borderId="0" xfId="0" applyNumberFormat="1" applyFont="1" applyFill="1" applyBorder="1" applyAlignment="1" applyProtection="1">
      <alignment/>
      <protection locked="0"/>
    </xf>
    <xf numFmtId="14" fontId="7"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wrapText="1"/>
      <protection locked="0"/>
    </xf>
    <xf numFmtId="0" fontId="0" fillId="0" borderId="0" xfId="0" applyAlignment="1">
      <alignment wrapText="1"/>
    </xf>
    <xf numFmtId="0" fontId="0" fillId="0" borderId="0" xfId="0" applyAlignment="1">
      <alignment horizontal="center"/>
    </xf>
    <xf numFmtId="0" fontId="1" fillId="0" borderId="0" xfId="0" applyNumberFormat="1" applyFont="1" applyFill="1" applyBorder="1" applyAlignment="1" applyProtection="1">
      <alignment horizontal="center"/>
      <protection locked="0"/>
    </xf>
    <xf numFmtId="0" fontId="1" fillId="0" borderId="0" xfId="0" applyFont="1" applyAlignment="1">
      <alignment horizontal="center"/>
    </xf>
    <xf numFmtId="0" fontId="0" fillId="0" borderId="0" xfId="0" applyAlignment="1">
      <alignment horizontal="left"/>
    </xf>
    <xf numFmtId="0" fontId="1" fillId="0" borderId="0" xfId="0" applyFont="1" applyAlignment="1">
      <alignment horizontal="left"/>
    </xf>
    <xf numFmtId="0" fontId="0" fillId="0" borderId="0" xfId="0" applyNumberFormat="1" applyFont="1" applyFill="1" applyBorder="1" applyAlignment="1" applyProtection="1">
      <alignment horizontal="left" wrapText="1"/>
      <protection locked="0"/>
    </xf>
    <xf numFmtId="2" fontId="0" fillId="0" borderId="0" xfId="0" applyNumberFormat="1" applyAlignment="1">
      <alignment horizontal="center"/>
    </xf>
    <xf numFmtId="0" fontId="0" fillId="0" borderId="0" xfId="0" applyNumberFormat="1" applyFont="1" applyFill="1" applyBorder="1" applyAlignment="1" applyProtection="1">
      <alignment horizontal="left"/>
      <protection locked="0"/>
    </xf>
    <xf numFmtId="2" fontId="0" fillId="24" borderId="0" xfId="0" applyNumberFormat="1" applyFill="1" applyAlignment="1">
      <alignment horizontal="center"/>
    </xf>
    <xf numFmtId="2" fontId="0" fillId="0" borderId="0" xfId="0" applyNumberFormat="1" applyAlignment="1">
      <alignment/>
    </xf>
    <xf numFmtId="0" fontId="1" fillId="0" borderId="11" xfId="0" applyNumberFormat="1" applyFont="1" applyFill="1" applyBorder="1" applyAlignment="1" applyProtection="1">
      <alignment wrapText="1"/>
      <protection locked="0"/>
    </xf>
    <xf numFmtId="0" fontId="1" fillId="0" borderId="11" xfId="0" applyNumberFormat="1" applyFont="1" applyFill="1" applyBorder="1" applyAlignment="1" applyProtection="1">
      <alignment horizontal="left" wrapText="1"/>
      <protection locked="0"/>
    </xf>
    <xf numFmtId="0" fontId="0" fillId="0" borderId="11" xfId="0" applyNumberFormat="1" applyFont="1" applyFill="1" applyBorder="1" applyAlignment="1" applyProtection="1">
      <alignment wrapText="1"/>
      <protection locked="0"/>
    </xf>
    <xf numFmtId="0" fontId="0" fillId="0" borderId="11" xfId="0" applyNumberFormat="1" applyFont="1" applyFill="1" applyBorder="1" applyAlignment="1" applyProtection="1">
      <alignment/>
      <protection locked="0"/>
    </xf>
    <xf numFmtId="0" fontId="0" fillId="0" borderId="11" xfId="0" applyNumberFormat="1" applyFont="1" applyFill="1" applyBorder="1" applyAlignment="1" applyProtection="1">
      <alignment horizontal="left"/>
      <protection locked="0"/>
    </xf>
    <xf numFmtId="0" fontId="0" fillId="2" borderId="11" xfId="0" applyNumberFormat="1" applyFont="1" applyFill="1" applyBorder="1" applyAlignment="1" applyProtection="1">
      <alignment/>
      <protection locked="0"/>
    </xf>
    <xf numFmtId="0" fontId="0" fillId="3" borderId="11" xfId="0" applyNumberFormat="1" applyFont="1" applyFill="1" applyBorder="1" applyAlignment="1" applyProtection="1">
      <alignment/>
      <protection locked="0"/>
    </xf>
    <xf numFmtId="14" fontId="0" fillId="0" borderId="11" xfId="0" applyNumberFormat="1" applyFont="1" applyFill="1" applyBorder="1" applyAlignment="1" applyProtection="1">
      <alignment horizontal="left"/>
      <protection locked="0"/>
    </xf>
    <xf numFmtId="18" fontId="0" fillId="0" borderId="11" xfId="0" applyNumberFormat="1" applyFont="1" applyFill="1" applyBorder="1" applyAlignment="1" applyProtection="1">
      <alignment horizontal="left"/>
      <protection locked="0"/>
    </xf>
    <xf numFmtId="0" fontId="0" fillId="10" borderId="11" xfId="0" applyNumberFormat="1" applyFont="1" applyFill="1" applyBorder="1" applyAlignment="1" applyProtection="1">
      <alignment/>
      <protection locked="0"/>
    </xf>
    <xf numFmtId="0" fontId="1" fillId="0" borderId="11" xfId="0" applyNumberFormat="1" applyFont="1" applyFill="1" applyBorder="1" applyAlignment="1" applyProtection="1">
      <alignment/>
      <protection locked="0"/>
    </xf>
    <xf numFmtId="0" fontId="1" fillId="0" borderId="11" xfId="0" applyNumberFormat="1" applyFont="1" applyFill="1" applyBorder="1" applyAlignment="1" applyProtection="1">
      <alignment horizontal="left"/>
      <protection locked="0"/>
    </xf>
    <xf numFmtId="14" fontId="1" fillId="0" borderId="11" xfId="0" applyNumberFormat="1" applyFont="1" applyFill="1" applyBorder="1" applyAlignment="1" applyProtection="1">
      <alignment horizontal="left"/>
      <protection locked="0"/>
    </xf>
    <xf numFmtId="18" fontId="1" fillId="0" borderId="11" xfId="0" applyNumberFormat="1" applyFont="1" applyFill="1" applyBorder="1" applyAlignment="1" applyProtection="1">
      <alignment horizontal="left"/>
      <protection locked="0"/>
    </xf>
    <xf numFmtId="0" fontId="0" fillId="0" borderId="11" xfId="0" applyNumberFormat="1" applyFont="1" applyFill="1" applyBorder="1" applyAlignment="1" applyProtection="1">
      <alignment/>
      <protection locked="0"/>
    </xf>
    <xf numFmtId="14" fontId="0" fillId="0" borderId="11" xfId="0" applyNumberFormat="1" applyFont="1" applyFill="1" applyBorder="1" applyAlignment="1" applyProtection="1">
      <alignment horizontal="left"/>
      <protection locked="0"/>
    </xf>
    <xf numFmtId="0" fontId="1" fillId="0" borderId="11" xfId="0" applyNumberFormat="1" applyFont="1" applyFill="1" applyBorder="1" applyAlignment="1" applyProtection="1">
      <alignment/>
      <protection locked="0"/>
    </xf>
    <xf numFmtId="18" fontId="0" fillId="0" borderId="11" xfId="0" applyNumberFormat="1" applyFont="1" applyFill="1" applyBorder="1" applyAlignment="1" applyProtection="1">
      <alignment horizontal="left"/>
      <protection locked="0"/>
    </xf>
    <xf numFmtId="0" fontId="0" fillId="10" borderId="11" xfId="0" applyNumberFormat="1" applyFont="1" applyFill="1" applyBorder="1" applyAlignment="1" applyProtection="1">
      <alignment/>
      <protection locked="0"/>
    </xf>
    <xf numFmtId="0" fontId="1" fillId="0" borderId="11" xfId="0" applyNumberFormat="1" applyFont="1" applyFill="1" applyBorder="1" applyAlignment="1" applyProtection="1">
      <alignment/>
      <protection locked="0"/>
    </xf>
    <xf numFmtId="0" fontId="0" fillId="0" borderId="11" xfId="0" applyNumberFormat="1" applyFont="1" applyFill="1" applyBorder="1" applyAlignment="1" applyProtection="1">
      <alignment horizontal="left"/>
      <protection locked="0"/>
    </xf>
    <xf numFmtId="49" fontId="0" fillId="0" borderId="11" xfId="0" applyNumberFormat="1" applyFont="1" applyFill="1" applyBorder="1" applyAlignment="1" applyProtection="1">
      <alignment/>
      <protection locked="0"/>
    </xf>
    <xf numFmtId="14" fontId="4" fillId="0" borderId="11" xfId="0" applyNumberFormat="1" applyFont="1" applyFill="1" applyBorder="1" applyAlignment="1" applyProtection="1">
      <alignment horizontal="left"/>
      <protection locked="0"/>
    </xf>
    <xf numFmtId="16" fontId="0" fillId="0" borderId="11" xfId="0" applyNumberFormat="1" applyFont="1" applyFill="1" applyBorder="1" applyAlignment="1" applyProtection="1">
      <alignment/>
      <protection locked="0"/>
    </xf>
    <xf numFmtId="14" fontId="6" fillId="0" borderId="11" xfId="0" applyNumberFormat="1" applyFont="1" applyFill="1" applyBorder="1" applyAlignment="1" applyProtection="1">
      <alignment horizontal="left"/>
      <protection locked="0"/>
    </xf>
    <xf numFmtId="20" fontId="0" fillId="0" borderId="11" xfId="0" applyNumberFormat="1" applyFont="1" applyFill="1" applyBorder="1" applyAlignment="1" applyProtection="1">
      <alignment horizontal="left"/>
      <protection locked="0"/>
    </xf>
    <xf numFmtId="14" fontId="7" fillId="0" borderId="11" xfId="0" applyNumberFormat="1" applyFont="1" applyFill="1" applyBorder="1" applyAlignment="1" applyProtection="1">
      <alignment horizontal="left"/>
      <protection locked="0"/>
    </xf>
    <xf numFmtId="0" fontId="1" fillId="0" borderId="11" xfId="0" applyNumberFormat="1" applyFont="1" applyFill="1" applyBorder="1" applyAlignment="1" applyProtection="1">
      <alignment horizontal="center" wrapText="1"/>
      <protection locked="0"/>
    </xf>
    <xf numFmtId="0" fontId="1" fillId="0" borderId="11" xfId="0" applyNumberFormat="1" applyFont="1" applyFill="1" applyBorder="1" applyAlignment="1" applyProtection="1">
      <alignment wrapText="1"/>
      <protection locked="0"/>
    </xf>
    <xf numFmtId="0" fontId="24" fillId="0" borderId="11" xfId="0" applyNumberFormat="1" applyFont="1" applyFill="1" applyBorder="1" applyAlignment="1" applyProtection="1">
      <alignment/>
      <protection locked="0"/>
    </xf>
    <xf numFmtId="0" fontId="24" fillId="0" borderId="11" xfId="0" applyNumberFormat="1" applyFont="1" applyFill="1" applyBorder="1" applyAlignment="1" applyProtection="1">
      <alignment horizontal="left"/>
      <protection locked="0"/>
    </xf>
    <xf numFmtId="0" fontId="25" fillId="0" borderId="11" xfId="0" applyNumberFormat="1" applyFont="1" applyFill="1" applyBorder="1" applyAlignment="1" applyProtection="1">
      <alignment/>
      <protection locked="0"/>
    </xf>
    <xf numFmtId="0" fontId="26" fillId="0" borderId="11" xfId="0" applyNumberFormat="1" applyFont="1" applyFill="1" applyBorder="1" applyAlignment="1" applyProtection="1">
      <alignment/>
      <protection locked="0"/>
    </xf>
    <xf numFmtId="0" fontId="0" fillId="0" borderId="11" xfId="0" applyNumberFormat="1" applyFont="1" applyFill="1" applyBorder="1" applyAlignment="1" applyProtection="1">
      <alignment horizontal="center"/>
      <protection locked="0"/>
    </xf>
    <xf numFmtId="0" fontId="1" fillId="0" borderId="11" xfId="0" applyNumberFormat="1" applyFont="1" applyFill="1" applyBorder="1" applyAlignment="1" applyProtection="1">
      <alignment horizontal="center"/>
      <protection locked="0"/>
    </xf>
    <xf numFmtId="0" fontId="0" fillId="0" borderId="11" xfId="0" applyNumberFormat="1" applyFont="1" applyFill="1" applyBorder="1" applyAlignment="1" applyProtection="1">
      <alignment horizontal="center"/>
      <protection locked="0"/>
    </xf>
    <xf numFmtId="2" fontId="1" fillId="0" borderId="11" xfId="0" applyNumberFormat="1" applyFont="1" applyFill="1" applyBorder="1" applyAlignment="1" applyProtection="1">
      <alignment horizontal="center"/>
      <protection locked="0"/>
    </xf>
    <xf numFmtId="175" fontId="0" fillId="0" borderId="11" xfId="0" applyNumberFormat="1" applyFont="1" applyFill="1" applyBorder="1" applyAlignment="1" applyProtection="1">
      <alignment horizontal="center"/>
      <protection locked="0"/>
    </xf>
    <xf numFmtId="175" fontId="1" fillId="0" borderId="11" xfId="0" applyNumberFormat="1" applyFont="1" applyFill="1" applyBorder="1" applyAlignment="1" applyProtection="1">
      <alignment horizontal="center"/>
      <protection locked="0"/>
    </xf>
    <xf numFmtId="175" fontId="0" fillId="0" borderId="11" xfId="0" applyNumberFormat="1" applyFont="1" applyFill="1" applyBorder="1" applyAlignment="1" applyProtection="1">
      <alignment horizontal="center"/>
      <protection locked="0"/>
    </xf>
    <xf numFmtId="0" fontId="0" fillId="0" borderId="12" xfId="0" applyNumberFormat="1" applyFont="1" applyFill="1" applyBorder="1" applyAlignment="1" applyProtection="1">
      <alignment horizontal="center"/>
      <protection locked="0"/>
    </xf>
    <xf numFmtId="0" fontId="0" fillId="0" borderId="13" xfId="0" applyNumberFormat="1" applyFont="1" applyFill="1" applyBorder="1" applyAlignment="1" applyProtection="1">
      <alignment horizontal="center"/>
      <protection locked="0"/>
    </xf>
    <xf numFmtId="0" fontId="0" fillId="0" borderId="14" xfId="0" applyNumberFormat="1" applyFont="1" applyFill="1" applyBorder="1" applyAlignment="1" applyProtection="1">
      <alignment horizontal="center"/>
      <protection locked="0"/>
    </xf>
    <xf numFmtId="0" fontId="1" fillId="0" borderId="11" xfId="0" applyNumberFormat="1" applyFont="1" applyFill="1" applyBorder="1" applyAlignment="1" applyProtection="1">
      <alignment horizontal="center"/>
      <protection locked="0"/>
    </xf>
    <xf numFmtId="0" fontId="1" fillId="0" borderId="11" xfId="0" applyNumberFormat="1" applyFont="1" applyFill="1" applyBorder="1" applyAlignment="1" applyProtection="1">
      <alignment horizontal="center" wrapText="1"/>
      <protection locked="0"/>
    </xf>
    <xf numFmtId="14" fontId="0" fillId="3" borderId="11" xfId="0" applyNumberFormat="1" applyFont="1" applyFill="1" applyBorder="1" applyAlignment="1" applyProtection="1">
      <alignment horizontal="left"/>
      <protection locked="0"/>
    </xf>
    <xf numFmtId="18" fontId="0" fillId="3" borderId="11" xfId="0" applyNumberFormat="1" applyFont="1" applyFill="1" applyBorder="1" applyAlignment="1" applyProtection="1">
      <alignment horizontal="left"/>
      <protection locked="0"/>
    </xf>
    <xf numFmtId="0" fontId="0" fillId="3" borderId="11" xfId="0" applyNumberFormat="1" applyFont="1" applyFill="1" applyBorder="1" applyAlignment="1" applyProtection="1">
      <alignment horizontal="center"/>
      <protection locked="0"/>
    </xf>
    <xf numFmtId="2" fontId="1" fillId="0" borderId="11" xfId="0" applyNumberFormat="1" applyFont="1" applyFill="1" applyBorder="1" applyAlignment="1" applyProtection="1">
      <alignment horizontal="center"/>
      <protection locked="0"/>
    </xf>
    <xf numFmtId="2" fontId="1" fillId="0" borderId="11" xfId="0" applyNumberFormat="1" applyFont="1" applyFill="1" applyBorder="1" applyAlignment="1" applyProtection="1">
      <alignment horizontal="center"/>
      <protection locked="0"/>
    </xf>
    <xf numFmtId="14" fontId="0" fillId="0" borderId="11" xfId="0" applyNumberFormat="1" applyFont="1" applyFill="1" applyBorder="1" applyAlignment="1" applyProtection="1">
      <alignment/>
      <protection locked="0"/>
    </xf>
    <xf numFmtId="0" fontId="4" fillId="0" borderId="11" xfId="0" applyNumberFormat="1" applyFont="1" applyFill="1" applyBorder="1" applyAlignment="1" applyProtection="1">
      <alignment horizontal="center"/>
      <protection locked="0"/>
    </xf>
    <xf numFmtId="0" fontId="5" fillId="0" borderId="11" xfId="0" applyNumberFormat="1" applyFont="1" applyFill="1" applyBorder="1" applyAlignment="1" applyProtection="1">
      <alignment horizontal="center"/>
      <protection locked="0"/>
    </xf>
    <xf numFmtId="0" fontId="1" fillId="0" borderId="12" xfId="0" applyNumberFormat="1" applyFont="1" applyFill="1" applyBorder="1" applyAlignment="1" applyProtection="1">
      <alignment/>
      <protection locked="0"/>
    </xf>
    <xf numFmtId="14" fontId="0" fillId="2" borderId="11" xfId="0" applyNumberFormat="1" applyFont="1" applyFill="1" applyBorder="1" applyAlignment="1" applyProtection="1">
      <alignment horizontal="left"/>
      <protection locked="0"/>
    </xf>
    <xf numFmtId="18" fontId="0" fillId="2" borderId="11" xfId="0" applyNumberFormat="1" applyFont="1" applyFill="1" applyBorder="1" applyAlignment="1" applyProtection="1">
      <alignment horizontal="left"/>
      <protection locked="0"/>
    </xf>
    <xf numFmtId="0" fontId="0" fillId="2" borderId="11" xfId="0" applyNumberFormat="1" applyFont="1" applyFill="1" applyBorder="1" applyAlignment="1" applyProtection="1">
      <alignment horizontal="center"/>
      <protection locked="0"/>
    </xf>
    <xf numFmtId="0" fontId="0" fillId="2" borderId="11" xfId="0" applyNumberFormat="1" applyFont="1" applyFill="1" applyBorder="1" applyAlignment="1" applyProtection="1">
      <alignment horizontal="left"/>
      <protection locked="0"/>
    </xf>
    <xf numFmtId="0" fontId="0" fillId="3" borderId="11" xfId="0" applyNumberFormat="1" applyFont="1" applyFill="1" applyBorder="1" applyAlignment="1" applyProtection="1">
      <alignment horizontal="left"/>
      <protection locked="0"/>
    </xf>
    <xf numFmtId="0" fontId="0" fillId="2" borderId="12" xfId="0" applyNumberFormat="1" applyFont="1" applyFill="1" applyBorder="1" applyAlignment="1" applyProtection="1">
      <alignment horizontal="center"/>
      <protection locked="0"/>
    </xf>
    <xf numFmtId="0" fontId="0" fillId="2" borderId="14" xfId="0" applyNumberFormat="1" applyFont="1" applyFill="1" applyBorder="1" applyAlignment="1" applyProtection="1">
      <alignment horizontal="center"/>
      <protection locked="0"/>
    </xf>
    <xf numFmtId="0" fontId="0" fillId="2" borderId="15" xfId="0" applyNumberFormat="1" applyFont="1" applyFill="1" applyBorder="1" applyAlignment="1" applyProtection="1">
      <alignment horizontal="center"/>
      <protection locked="0"/>
    </xf>
    <xf numFmtId="0" fontId="0" fillId="3" borderId="16" xfId="0" applyNumberFormat="1" applyFont="1" applyFill="1" applyBorder="1" applyAlignment="1" applyProtection="1">
      <alignment horizontal="center"/>
      <protection locked="0"/>
    </xf>
    <xf numFmtId="0" fontId="0" fillId="2" borderId="17" xfId="0" applyNumberFormat="1" applyFont="1" applyFill="1" applyBorder="1" applyAlignment="1" applyProtection="1">
      <alignment horizontal="center"/>
      <protection locked="0"/>
    </xf>
    <xf numFmtId="0" fontId="0" fillId="2" borderId="18" xfId="0" applyNumberFormat="1" applyFont="1" applyFill="1" applyBorder="1" applyAlignment="1" applyProtection="1">
      <alignment horizontal="center"/>
      <protection locked="0"/>
    </xf>
    <xf numFmtId="0" fontId="0" fillId="2" borderId="19" xfId="0" applyNumberFormat="1" applyFont="1" applyFill="1" applyBorder="1" applyAlignment="1" applyProtection="1">
      <alignment horizontal="center"/>
      <protection locked="0"/>
    </xf>
    <xf numFmtId="0" fontId="0" fillId="3" borderId="15" xfId="0" applyNumberFormat="1" applyFont="1" applyFill="1" applyBorder="1" applyAlignment="1" applyProtection="1">
      <alignment horizontal="center"/>
      <protection locked="0"/>
    </xf>
    <xf numFmtId="0" fontId="0" fillId="0" borderId="16" xfId="0" applyNumberFormat="1" applyFont="1" applyFill="1" applyBorder="1" applyAlignment="1" applyProtection="1">
      <alignment horizontal="center"/>
      <protection locked="0"/>
    </xf>
    <xf numFmtId="0" fontId="0" fillId="0" borderId="12" xfId="0" applyNumberFormat="1" applyFont="1" applyFill="1" applyBorder="1" applyAlignment="1" applyProtection="1">
      <alignment/>
      <protection locked="0"/>
    </xf>
    <xf numFmtId="0" fontId="0" fillId="0" borderId="15" xfId="0" applyNumberFormat="1" applyFont="1" applyFill="1" applyBorder="1" applyAlignment="1" applyProtection="1">
      <alignment horizontal="center"/>
      <protection locked="0"/>
    </xf>
    <xf numFmtId="0" fontId="0" fillId="0" borderId="19" xfId="0" applyNumberFormat="1" applyFont="1" applyFill="1" applyBorder="1" applyAlignment="1" applyProtection="1">
      <alignment horizontal="center"/>
      <protection locked="0"/>
    </xf>
    <xf numFmtId="0" fontId="0" fillId="0" borderId="14" xfId="0" applyNumberFormat="1" applyFont="1" applyFill="1" applyBorder="1" applyAlignment="1" applyProtection="1">
      <alignment/>
      <protection locked="0"/>
    </xf>
    <xf numFmtId="2" fontId="1" fillId="0" borderId="16" xfId="0" applyNumberFormat="1" applyFont="1" applyFill="1" applyBorder="1" applyAlignment="1" applyProtection="1">
      <alignment horizontal="center"/>
      <protection locked="0"/>
    </xf>
    <xf numFmtId="0" fontId="0" fillId="3" borderId="12" xfId="0" applyNumberFormat="1" applyFont="1" applyFill="1" applyBorder="1" applyAlignment="1" applyProtection="1">
      <alignment horizontal="center"/>
      <protection locked="0"/>
    </xf>
    <xf numFmtId="0" fontId="0" fillId="3" borderId="14" xfId="0" applyNumberFormat="1" applyFont="1" applyFill="1" applyBorder="1" applyAlignment="1" applyProtection="1">
      <alignment horizontal="center"/>
      <protection locked="0"/>
    </xf>
    <xf numFmtId="0" fontId="0" fillId="2" borderId="16" xfId="0" applyNumberFormat="1" applyFont="1" applyFill="1" applyBorder="1" applyAlignment="1" applyProtection="1">
      <alignment horizontal="center"/>
      <protection locked="0"/>
    </xf>
    <xf numFmtId="0" fontId="0" fillId="3" borderId="19" xfId="0" applyNumberFormat="1" applyFont="1" applyFill="1" applyBorder="1" applyAlignment="1" applyProtection="1">
      <alignment horizontal="center"/>
      <protection locked="0"/>
    </xf>
    <xf numFmtId="0" fontId="0" fillId="2" borderId="11" xfId="0" applyNumberFormat="1" applyFont="1" applyFill="1" applyBorder="1" applyAlignment="1" applyProtection="1">
      <alignment/>
      <protection locked="0"/>
    </xf>
    <xf numFmtId="14" fontId="0" fillId="2" borderId="11" xfId="0" applyNumberFormat="1" applyFont="1" applyFill="1" applyBorder="1" applyAlignment="1" applyProtection="1">
      <alignment horizontal="left"/>
      <protection locked="0"/>
    </xf>
    <xf numFmtId="18" fontId="0" fillId="2" borderId="11" xfId="0" applyNumberFormat="1" applyFont="1" applyFill="1" applyBorder="1" applyAlignment="1" applyProtection="1">
      <alignment horizontal="left"/>
      <protection locked="0"/>
    </xf>
    <xf numFmtId="0" fontId="0" fillId="2" borderId="11" xfId="0" applyNumberFormat="1" applyFont="1" applyFill="1" applyBorder="1" applyAlignment="1" applyProtection="1">
      <alignment horizontal="center"/>
      <protection locked="0"/>
    </xf>
    <xf numFmtId="0" fontId="0" fillId="2" borderId="11" xfId="0" applyNumberFormat="1" applyFont="1" applyFill="1" applyBorder="1" applyAlignment="1" applyProtection="1">
      <alignment horizontal="left"/>
      <protection locked="0"/>
    </xf>
    <xf numFmtId="0" fontId="0" fillId="3" borderId="11" xfId="0" applyNumberFormat="1" applyFont="1" applyFill="1" applyBorder="1" applyAlignment="1" applyProtection="1">
      <alignment/>
      <protection locked="0"/>
    </xf>
    <xf numFmtId="14" fontId="0" fillId="3" borderId="11" xfId="0" applyNumberFormat="1" applyFont="1" applyFill="1" applyBorder="1" applyAlignment="1" applyProtection="1">
      <alignment horizontal="left"/>
      <protection locked="0"/>
    </xf>
    <xf numFmtId="18" fontId="0" fillId="3" borderId="11" xfId="0" applyNumberFormat="1" applyFont="1" applyFill="1" applyBorder="1" applyAlignment="1" applyProtection="1">
      <alignment horizontal="left"/>
      <protection locked="0"/>
    </xf>
    <xf numFmtId="0" fontId="0" fillId="3" borderId="11" xfId="0" applyNumberFormat="1" applyFont="1" applyFill="1" applyBorder="1" applyAlignment="1" applyProtection="1">
      <alignment horizontal="center"/>
      <protection locked="0"/>
    </xf>
    <xf numFmtId="0" fontId="0" fillId="3" borderId="11" xfId="0" applyNumberFormat="1" applyFont="1" applyFill="1" applyBorder="1" applyAlignment="1" applyProtection="1">
      <alignment horizontal="left"/>
      <protection locked="0"/>
    </xf>
    <xf numFmtId="0" fontId="0" fillId="2" borderId="12" xfId="0" applyNumberFormat="1" applyFont="1" applyFill="1" applyBorder="1" applyAlignment="1" applyProtection="1">
      <alignment horizontal="center"/>
      <protection locked="0"/>
    </xf>
    <xf numFmtId="0" fontId="0" fillId="2" borderId="15" xfId="0" applyNumberFormat="1" applyFont="1" applyFill="1" applyBorder="1" applyAlignment="1" applyProtection="1">
      <alignment horizontal="center"/>
      <protection locked="0"/>
    </xf>
    <xf numFmtId="0" fontId="0" fillId="0" borderId="16" xfId="0" applyNumberFormat="1" applyFont="1" applyFill="1" applyBorder="1" applyAlignment="1" applyProtection="1">
      <alignment horizontal="center"/>
      <protection locked="0"/>
    </xf>
    <xf numFmtId="0" fontId="0" fillId="2" borderId="19" xfId="0" applyNumberFormat="1" applyFont="1" applyFill="1" applyBorder="1" applyAlignment="1" applyProtection="1">
      <alignment horizontal="center"/>
      <protection locked="0"/>
    </xf>
    <xf numFmtId="0" fontId="27" fillId="0" borderId="11" xfId="0" applyNumberFormat="1" applyFont="1" applyFill="1" applyBorder="1" applyAlignment="1" applyProtection="1">
      <alignment/>
      <protection locked="0"/>
    </xf>
    <xf numFmtId="49" fontId="0" fillId="2" borderId="11" xfId="0" applyNumberFormat="1" applyFont="1" applyFill="1" applyBorder="1" applyAlignment="1" applyProtection="1">
      <alignment/>
      <protection locked="0"/>
    </xf>
    <xf numFmtId="0" fontId="29" fillId="0" borderId="11" xfId="0" applyNumberFormat="1" applyFont="1" applyFill="1" applyBorder="1" applyAlignment="1" applyProtection="1">
      <alignment/>
      <protection locked="0"/>
    </xf>
    <xf numFmtId="0" fontId="29" fillId="0" borderId="12" xfId="0" applyNumberFormat="1" applyFont="1" applyFill="1" applyBorder="1" applyAlignment="1" applyProtection="1">
      <alignment/>
      <protection locked="0"/>
    </xf>
    <xf numFmtId="0" fontId="29" fillId="0" borderId="11" xfId="0" applyNumberFormat="1" applyFont="1" applyFill="1" applyBorder="1" applyAlignment="1" applyProtection="1">
      <alignment horizontal="left"/>
      <protection locked="0"/>
    </xf>
    <xf numFmtId="0" fontId="29" fillId="0" borderId="12" xfId="0" applyNumberFormat="1" applyFont="1" applyFill="1" applyBorder="1" applyAlignment="1" applyProtection="1">
      <alignment horizontal="center"/>
      <protection locked="0"/>
    </xf>
    <xf numFmtId="2" fontId="29" fillId="0" borderId="19" xfId="0" applyNumberFormat="1" applyFont="1" applyFill="1" applyBorder="1" applyAlignment="1" applyProtection="1">
      <alignment horizontal="center"/>
      <protection locked="0"/>
    </xf>
    <xf numFmtId="2" fontId="29" fillId="0" borderId="14" xfId="0" applyNumberFormat="1" applyFont="1" applyFill="1" applyBorder="1" applyAlignment="1" applyProtection="1">
      <alignment horizontal="center"/>
      <protection locked="0"/>
    </xf>
    <xf numFmtId="2" fontId="29" fillId="0" borderId="11" xfId="0" applyNumberFormat="1" applyFont="1" applyFill="1" applyBorder="1" applyAlignment="1" applyProtection="1">
      <alignment horizontal="center"/>
      <protection locked="0"/>
    </xf>
    <xf numFmtId="0" fontId="29" fillId="0" borderId="11" xfId="0" applyNumberFormat="1" applyFont="1" applyFill="1" applyBorder="1" applyAlignment="1" applyProtection="1">
      <alignment horizontal="center"/>
      <protection locked="0"/>
    </xf>
    <xf numFmtId="14" fontId="29" fillId="0" borderId="11" xfId="0" applyNumberFormat="1" applyFont="1" applyFill="1" applyBorder="1" applyAlignment="1" applyProtection="1">
      <alignment horizontal="left"/>
      <protection locked="0"/>
    </xf>
    <xf numFmtId="18" fontId="29" fillId="0" borderId="11" xfId="0" applyNumberFormat="1" applyFont="1" applyFill="1" applyBorder="1" applyAlignment="1" applyProtection="1">
      <alignment horizontal="left"/>
      <protection locked="0"/>
    </xf>
    <xf numFmtId="0" fontId="27" fillId="0" borderId="11" xfId="0" applyNumberFormat="1" applyFont="1" applyFill="1" applyBorder="1" applyAlignment="1" applyProtection="1">
      <alignment horizontal="center"/>
      <protection locked="0"/>
    </xf>
    <xf numFmtId="175" fontId="27" fillId="0" borderId="11" xfId="0" applyNumberFormat="1" applyFont="1" applyFill="1" applyBorder="1" applyAlignment="1" applyProtection="1">
      <alignment horizontal="center"/>
      <protection locked="0"/>
    </xf>
    <xf numFmtId="2" fontId="27" fillId="0" borderId="11" xfId="0" applyNumberFormat="1" applyFont="1" applyFill="1" applyBorder="1" applyAlignment="1" applyProtection="1">
      <alignment/>
      <protection locked="0"/>
    </xf>
    <xf numFmtId="0" fontId="30" fillId="0" borderId="11" xfId="0" applyNumberFormat="1" applyFont="1" applyFill="1" applyBorder="1" applyAlignment="1" applyProtection="1">
      <alignment/>
      <protection locked="0"/>
    </xf>
    <xf numFmtId="0" fontId="30" fillId="0" borderId="11" xfId="0" applyNumberFormat="1" applyFont="1" applyFill="1" applyBorder="1" applyAlignment="1" applyProtection="1">
      <alignment horizontal="left"/>
      <protection locked="0"/>
    </xf>
    <xf numFmtId="0" fontId="30" fillId="0" borderId="11" xfId="0" applyNumberFormat="1" applyFont="1" applyFill="1" applyBorder="1" applyAlignment="1" applyProtection="1">
      <alignment horizontal="center"/>
      <protection locked="0"/>
    </xf>
    <xf numFmtId="175" fontId="26" fillId="0" borderId="11" xfId="0" applyNumberFormat="1" applyFont="1" applyFill="1" applyBorder="1" applyAlignment="1" applyProtection="1">
      <alignment horizontal="center"/>
      <protection locked="0"/>
    </xf>
    <xf numFmtId="0" fontId="1" fillId="0" borderId="13" xfId="0" applyNumberFormat="1" applyFont="1" applyFill="1" applyBorder="1" applyAlignment="1" applyProtection="1">
      <alignment horizontal="center" wrapText="1"/>
      <protection locked="0"/>
    </xf>
    <xf numFmtId="0" fontId="1" fillId="0" borderId="14" xfId="0" applyNumberFormat="1" applyFont="1" applyFill="1" applyBorder="1" applyAlignment="1" applyProtection="1">
      <alignment horizontal="center" wrapText="1"/>
      <protection locked="0"/>
    </xf>
    <xf numFmtId="0" fontId="0" fillId="0" borderId="12" xfId="0" applyNumberFormat="1" applyFont="1" applyFill="1" applyBorder="1" applyAlignment="1" applyProtection="1">
      <alignment horizontal="center"/>
      <protection locked="0"/>
    </xf>
    <xf numFmtId="0" fontId="0" fillId="0" borderId="13" xfId="0" applyNumberFormat="1" applyFont="1" applyFill="1" applyBorder="1" applyAlignment="1" applyProtection="1">
      <alignment horizontal="center"/>
      <protection locked="0"/>
    </xf>
    <xf numFmtId="0" fontId="1" fillId="0" borderId="12" xfId="0" applyNumberFormat="1" applyFont="1" applyFill="1" applyBorder="1" applyAlignment="1" applyProtection="1">
      <alignment horizontal="center" wrapText="1"/>
      <protection locked="0"/>
    </xf>
    <xf numFmtId="0" fontId="1" fillId="0" borderId="13" xfId="0" applyNumberFormat="1" applyFont="1" applyFill="1" applyBorder="1" applyAlignment="1" applyProtection="1">
      <alignment horizontal="center" wrapText="1"/>
      <protection locked="0"/>
    </xf>
    <xf numFmtId="0" fontId="1" fillId="0" borderId="14" xfId="0" applyNumberFormat="1" applyFont="1" applyFill="1" applyBorder="1" applyAlignment="1" applyProtection="1">
      <alignment horizontal="center" wrapText="1"/>
      <protection locked="0"/>
    </xf>
    <xf numFmtId="0" fontId="1" fillId="0" borderId="11" xfId="0" applyNumberFormat="1" applyFont="1" applyFill="1" applyBorder="1" applyAlignment="1" applyProtection="1">
      <alignment/>
      <protection locked="0"/>
    </xf>
    <xf numFmtId="0" fontId="1" fillId="0" borderId="12" xfId="0" applyNumberFormat="1" applyFont="1" applyFill="1" applyBorder="1" applyAlignment="1" applyProtection="1">
      <alignment horizontal="center"/>
      <protection locked="0"/>
    </xf>
    <xf numFmtId="0" fontId="1" fillId="0" borderId="13" xfId="0" applyNumberFormat="1" applyFont="1" applyFill="1" applyBorder="1" applyAlignment="1" applyProtection="1">
      <alignment horizontal="center"/>
      <protection locked="0"/>
    </xf>
    <xf numFmtId="0" fontId="1" fillId="0" borderId="14" xfId="0" applyNumberFormat="1" applyFont="1" applyFill="1" applyBorder="1" applyAlignment="1" applyProtection="1">
      <alignment horizontal="center"/>
      <protection locked="0"/>
    </xf>
    <xf numFmtId="0" fontId="0" fillId="0" borderId="12" xfId="0" applyNumberFormat="1" applyFont="1" applyFill="1" applyBorder="1" applyAlignment="1" applyProtection="1">
      <alignment horizontal="center"/>
      <protection locked="0"/>
    </xf>
    <xf numFmtId="0" fontId="0" fillId="0" borderId="13" xfId="0" applyNumberFormat="1" applyFont="1" applyFill="1" applyBorder="1" applyAlignment="1" applyProtection="1">
      <alignment horizontal="center"/>
      <protection locked="0"/>
    </xf>
    <xf numFmtId="0" fontId="0" fillId="0" borderId="14" xfId="0" applyNumberFormat="1" applyFont="1" applyFill="1" applyBorder="1" applyAlignment="1" applyProtection="1">
      <alignment horizontal="center"/>
      <protection locked="0"/>
    </xf>
    <xf numFmtId="0" fontId="1" fillId="0" borderId="11" xfId="0" applyNumberFormat="1" applyFont="1" applyFill="1" applyBorder="1" applyAlignment="1" applyProtection="1">
      <alignment horizontal="center" wrapText="1"/>
      <protection locked="0"/>
    </xf>
    <xf numFmtId="0" fontId="0" fillId="0" borderId="14" xfId="0" applyNumberFormat="1" applyFont="1" applyFill="1" applyBorder="1" applyAlignment="1" applyProtection="1">
      <alignment horizontal="center"/>
      <protection locked="0"/>
    </xf>
    <xf numFmtId="0" fontId="1" fillId="0" borderId="12" xfId="0" applyNumberFormat="1" applyFont="1" applyFill="1" applyBorder="1" applyAlignment="1" applyProtection="1">
      <alignment horizontal="center"/>
      <protection locked="0"/>
    </xf>
    <xf numFmtId="0" fontId="1" fillId="0" borderId="13" xfId="0" applyNumberFormat="1" applyFont="1" applyFill="1" applyBorder="1" applyAlignment="1" applyProtection="1">
      <alignment horizontal="center"/>
      <protection locked="0"/>
    </xf>
    <xf numFmtId="0" fontId="1" fillId="0" borderId="14" xfId="0" applyNumberFormat="1" applyFont="1" applyFill="1" applyBorder="1" applyAlignment="1" applyProtection="1">
      <alignment horizontal="center"/>
      <protection locked="0"/>
    </xf>
    <xf numFmtId="0" fontId="1" fillId="0" borderId="20" xfId="0" applyNumberFormat="1" applyFont="1" applyFill="1" applyBorder="1" applyAlignment="1" applyProtection="1">
      <alignment horizontal="center"/>
      <protection locked="0"/>
    </xf>
    <xf numFmtId="0" fontId="1" fillId="0" borderId="10" xfId="0" applyNumberFormat="1" applyFont="1" applyFill="1" applyBorder="1" applyAlignment="1" applyProtection="1">
      <alignment horizontal="center"/>
      <protection locked="0"/>
    </xf>
    <xf numFmtId="0" fontId="1" fillId="0" borderId="21" xfId="0" applyNumberFormat="1" applyFont="1" applyFill="1" applyBorder="1" applyAlignment="1" applyProtection="1">
      <alignment horizontal="center"/>
      <protection locked="0"/>
    </xf>
    <xf numFmtId="0" fontId="0" fillId="0" borderId="20" xfId="0" applyNumberFormat="1" applyFont="1" applyFill="1" applyBorder="1" applyAlignment="1" applyProtection="1">
      <alignment horizontal="center"/>
      <protection locked="0"/>
    </xf>
    <xf numFmtId="0" fontId="0" fillId="0" borderId="10" xfId="0" applyNumberFormat="1" applyFont="1" applyFill="1" applyBorder="1" applyAlignment="1" applyProtection="1">
      <alignment horizontal="center"/>
      <protection locked="0"/>
    </xf>
    <xf numFmtId="0" fontId="0" fillId="0" borderId="21" xfId="0" applyNumberFormat="1" applyFont="1" applyFill="1" applyBorder="1" applyAlignment="1" applyProtection="1">
      <alignment horizontal="center"/>
      <protection locked="0"/>
    </xf>
    <xf numFmtId="0" fontId="24" fillId="0" borderId="12" xfId="0" applyNumberFormat="1" applyFont="1" applyFill="1" applyBorder="1" applyAlignment="1" applyProtection="1">
      <alignment horizontal="center"/>
      <protection locked="0"/>
    </xf>
    <xf numFmtId="0" fontId="24" fillId="0" borderId="13" xfId="0" applyNumberFormat="1" applyFont="1" applyFill="1" applyBorder="1" applyAlignment="1" applyProtection="1">
      <alignment horizontal="center"/>
      <protection locked="0"/>
    </xf>
    <xf numFmtId="0" fontId="24" fillId="0" borderId="14" xfId="0" applyNumberFormat="1" applyFont="1" applyFill="1" applyBorder="1" applyAlignment="1" applyProtection="1">
      <alignment horizontal="center"/>
      <protection locked="0"/>
    </xf>
    <xf numFmtId="0" fontId="1" fillId="0" borderId="11" xfId="0" applyNumberFormat="1" applyFont="1" applyFill="1" applyBorder="1" applyAlignment="1" applyProtection="1">
      <alignment horizontal="center" wrapText="1"/>
      <protection locked="0"/>
    </xf>
    <xf numFmtId="0" fontId="24" fillId="0" borderId="20" xfId="0" applyNumberFormat="1" applyFont="1" applyFill="1" applyBorder="1" applyAlignment="1" applyProtection="1">
      <alignment horizontal="center"/>
      <protection locked="0"/>
    </xf>
    <xf numFmtId="0" fontId="24" fillId="0" borderId="10" xfId="0" applyNumberFormat="1" applyFont="1" applyFill="1" applyBorder="1" applyAlignment="1" applyProtection="1">
      <alignment horizontal="center"/>
      <protection locked="0"/>
    </xf>
    <xf numFmtId="0" fontId="24" fillId="0" borderId="21" xfId="0" applyNumberFormat="1" applyFont="1" applyFill="1" applyBorder="1" applyAlignment="1" applyProtection="1">
      <alignment horizontal="center"/>
      <protection locked="0"/>
    </xf>
    <xf numFmtId="0" fontId="1" fillId="0" borderId="20" xfId="0" applyNumberFormat="1" applyFont="1" applyFill="1" applyBorder="1" applyAlignment="1" applyProtection="1">
      <alignment horizontal="center"/>
      <protection locked="0"/>
    </xf>
    <xf numFmtId="0" fontId="1" fillId="0" borderId="10" xfId="0" applyNumberFormat="1" applyFont="1" applyFill="1" applyBorder="1" applyAlignment="1" applyProtection="1">
      <alignment horizontal="center"/>
      <protection locked="0"/>
    </xf>
    <xf numFmtId="0" fontId="1" fillId="0" borderId="21" xfId="0" applyNumberFormat="1" applyFont="1" applyFill="1" applyBorder="1" applyAlignment="1" applyProtection="1">
      <alignment horizontal="center"/>
      <protection locked="0"/>
    </xf>
    <xf numFmtId="0" fontId="1" fillId="0" borderId="12" xfId="0" applyNumberFormat="1" applyFont="1" applyFill="1" applyBorder="1" applyAlignment="1" applyProtection="1">
      <alignment horizontal="center"/>
      <protection locked="0"/>
    </xf>
    <xf numFmtId="0" fontId="1" fillId="0" borderId="13" xfId="0" applyNumberFormat="1" applyFont="1" applyFill="1" applyBorder="1" applyAlignment="1" applyProtection="1">
      <alignment horizontal="center"/>
      <protection locked="0"/>
    </xf>
    <xf numFmtId="0" fontId="1" fillId="0" borderId="14" xfId="0" applyNumberFormat="1" applyFont="1" applyFill="1" applyBorder="1" applyAlignment="1" applyProtection="1">
      <alignment horizontal="center"/>
      <protection locked="0"/>
    </xf>
    <xf numFmtId="0" fontId="1" fillId="0" borderId="0" xfId="0" applyNumberFormat="1" applyFont="1" applyFill="1" applyBorder="1" applyAlignment="1" applyProtection="1">
      <alignment/>
      <protection locked="0"/>
    </xf>
    <xf numFmtId="0" fontId="1" fillId="27" borderId="0" xfId="0" applyNumberFormat="1" applyFont="1" applyFill="1" applyBorder="1" applyAlignment="1" applyProtection="1">
      <alignment/>
      <protection locked="0"/>
    </xf>
    <xf numFmtId="0" fontId="0" fillId="0" borderId="0" xfId="0" applyAlignment="1">
      <alignment horizontal="left" wrapText="1"/>
    </xf>
    <xf numFmtId="0" fontId="1" fillId="18" borderId="0" xfId="0" applyNumberFormat="1" applyFon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168"/>
  <sheetViews>
    <sheetView tabSelected="1" zoomScalePageLayoutView="0" workbookViewId="0" topLeftCell="A1">
      <pane ySplit="2" topLeftCell="BM18" activePane="bottomLeft" state="frozen"/>
      <selection pane="topLeft" activeCell="A1" sqref="A1"/>
      <selection pane="bottomLeft" activeCell="A132" sqref="A132:IV132"/>
    </sheetView>
  </sheetViews>
  <sheetFormatPr defaultColWidth="8.00390625" defaultRowHeight="12.75"/>
  <cols>
    <col min="1" max="1" width="7.57421875" style="102" customWidth="1"/>
    <col min="2" max="2" width="6.8515625" style="102" customWidth="1"/>
    <col min="3" max="3" width="20.00390625" style="102" hidden="1" customWidth="1"/>
    <col min="4" max="4" width="9.8515625" style="103" customWidth="1"/>
    <col min="5" max="5" width="9.00390625" style="103" customWidth="1"/>
    <col min="6" max="6" width="11.8515625" style="102" customWidth="1"/>
    <col min="7" max="7" width="11.140625" style="102" customWidth="1"/>
    <col min="8" max="8" width="9.8515625" style="102" customWidth="1"/>
    <col min="9" max="9" width="8.140625" style="102" hidden="1" customWidth="1"/>
    <col min="10" max="10" width="6.8515625" style="102" hidden="1" customWidth="1"/>
    <col min="11" max="11" width="8.421875" style="132" customWidth="1"/>
    <col min="12" max="12" width="10.421875" style="132" customWidth="1"/>
    <col min="13" max="13" width="9.7109375" style="132" customWidth="1"/>
    <col min="14" max="14" width="8.00390625" style="132" customWidth="1"/>
    <col min="15" max="15" width="10.140625" style="132" customWidth="1"/>
    <col min="16" max="16" width="9.7109375" style="132" customWidth="1"/>
    <col min="17" max="17" width="12.140625" style="102" hidden="1" customWidth="1"/>
    <col min="18" max="18" width="11.7109375" style="102" hidden="1" customWidth="1"/>
    <col min="19" max="19" width="5.8515625" style="132" customWidth="1"/>
    <col min="20" max="20" width="6.7109375" style="132" customWidth="1"/>
    <col min="21" max="21" width="8.00390625" style="102" customWidth="1"/>
    <col min="22" max="22" width="56.28125" style="102" customWidth="1"/>
    <col min="23" max="16384" width="8.00390625" style="102" customWidth="1"/>
  </cols>
  <sheetData>
    <row r="1" spans="1:22" s="101" customFormat="1" ht="26.25">
      <c r="A1" s="99"/>
      <c r="B1" s="213" t="s">
        <v>395</v>
      </c>
      <c r="C1" s="214"/>
      <c r="D1" s="214"/>
      <c r="E1" s="214"/>
      <c r="F1" s="214"/>
      <c r="G1" s="214"/>
      <c r="H1" s="215"/>
      <c r="I1" s="99" t="s">
        <v>7</v>
      </c>
      <c r="J1" s="99" t="s">
        <v>9</v>
      </c>
      <c r="K1" s="223" t="s">
        <v>390</v>
      </c>
      <c r="L1" s="223"/>
      <c r="M1" s="223"/>
      <c r="N1" s="213" t="s">
        <v>391</v>
      </c>
      <c r="O1" s="209"/>
      <c r="P1" s="210"/>
      <c r="Q1" s="101" t="s">
        <v>105</v>
      </c>
      <c r="R1" s="101" t="s">
        <v>106</v>
      </c>
      <c r="S1" s="213" t="s">
        <v>389</v>
      </c>
      <c r="T1" s="210"/>
      <c r="U1" s="101" t="s">
        <v>111</v>
      </c>
      <c r="V1" s="99" t="s">
        <v>10</v>
      </c>
    </row>
    <row r="2" spans="2:20" s="101" customFormat="1" ht="40.5" customHeight="1">
      <c r="B2" s="99" t="s">
        <v>0</v>
      </c>
      <c r="C2" s="99" t="s">
        <v>1</v>
      </c>
      <c r="D2" s="100" t="s">
        <v>2</v>
      </c>
      <c r="E2" s="100" t="s">
        <v>3</v>
      </c>
      <c r="F2" s="99" t="s">
        <v>4</v>
      </c>
      <c r="G2" s="126" t="s">
        <v>388</v>
      </c>
      <c r="H2" s="99" t="s">
        <v>6</v>
      </c>
      <c r="I2" s="127" t="s">
        <v>11</v>
      </c>
      <c r="J2" s="127"/>
      <c r="K2" s="126" t="s">
        <v>384</v>
      </c>
      <c r="L2" s="126" t="s">
        <v>376</v>
      </c>
      <c r="M2" s="126" t="s">
        <v>385</v>
      </c>
      <c r="N2" s="126" t="s">
        <v>384</v>
      </c>
      <c r="O2" s="126" t="s">
        <v>376</v>
      </c>
      <c r="P2" s="126" t="s">
        <v>385</v>
      </c>
      <c r="Q2" s="127" t="s">
        <v>369</v>
      </c>
      <c r="R2" s="127"/>
      <c r="S2" s="126" t="s">
        <v>387</v>
      </c>
      <c r="T2" s="126" t="s">
        <v>386</v>
      </c>
    </row>
    <row r="3" ht="15">
      <c r="B3" s="130" t="s">
        <v>313</v>
      </c>
    </row>
    <row r="4" spans="1:20" ht="12.75">
      <c r="A4" s="102" t="s">
        <v>13</v>
      </c>
      <c r="B4" s="102" t="s">
        <v>14</v>
      </c>
      <c r="C4" s="102" t="s">
        <v>25</v>
      </c>
      <c r="D4" s="106">
        <v>39992</v>
      </c>
      <c r="E4" s="107">
        <v>0.3298611111111111</v>
      </c>
      <c r="F4" s="102" t="s">
        <v>16</v>
      </c>
      <c r="G4" s="102" t="s">
        <v>17</v>
      </c>
      <c r="H4" s="102" t="s">
        <v>31</v>
      </c>
      <c r="I4" s="102">
        <v>100</v>
      </c>
      <c r="J4" s="102" t="s">
        <v>21</v>
      </c>
      <c r="K4" s="132">
        <v>8.4</v>
      </c>
      <c r="M4" s="132">
        <v>8.4</v>
      </c>
      <c r="S4" s="136">
        <v>16.5</v>
      </c>
      <c r="T4" s="136">
        <v>18.5</v>
      </c>
    </row>
    <row r="5" spans="2:22" ht="12.75">
      <c r="B5" s="102" t="s">
        <v>14</v>
      </c>
      <c r="C5" s="102" t="s">
        <v>25</v>
      </c>
      <c r="D5" s="106">
        <v>40006</v>
      </c>
      <c r="E5" s="107">
        <v>0.3333333333333333</v>
      </c>
      <c r="F5" s="102" t="s">
        <v>16</v>
      </c>
      <c r="G5" s="102" t="s">
        <v>27</v>
      </c>
      <c r="H5" s="102" t="s">
        <v>31</v>
      </c>
      <c r="I5" s="102">
        <v>100</v>
      </c>
      <c r="J5" s="102" t="s">
        <v>21</v>
      </c>
      <c r="K5" s="132">
        <v>9.2</v>
      </c>
      <c r="M5" s="132" t="s">
        <v>392</v>
      </c>
      <c r="S5" s="136">
        <v>16</v>
      </c>
      <c r="T5" s="136">
        <v>17</v>
      </c>
      <c r="V5" s="102" t="s">
        <v>148</v>
      </c>
    </row>
    <row r="6" spans="2:20" ht="12.75">
      <c r="B6" s="102" t="s">
        <v>14</v>
      </c>
      <c r="C6" s="102" t="s">
        <v>25</v>
      </c>
      <c r="D6" s="106">
        <v>40006</v>
      </c>
      <c r="E6" s="107">
        <v>0.3333333333333333</v>
      </c>
      <c r="F6" s="102" t="s">
        <v>16</v>
      </c>
      <c r="G6" s="102" t="s">
        <v>27</v>
      </c>
      <c r="H6" s="108" t="s">
        <v>22</v>
      </c>
      <c r="I6" s="102">
        <v>100</v>
      </c>
      <c r="J6" s="102" t="s">
        <v>21</v>
      </c>
      <c r="L6" s="132">
        <v>9.2</v>
      </c>
      <c r="S6" s="136">
        <v>16</v>
      </c>
      <c r="T6" s="136">
        <v>17</v>
      </c>
    </row>
    <row r="7" spans="2:22" ht="12.75">
      <c r="B7" s="102" t="s">
        <v>14</v>
      </c>
      <c r="C7" s="102" t="s">
        <v>25</v>
      </c>
      <c r="D7" s="106">
        <v>40020</v>
      </c>
      <c r="E7" s="107">
        <v>0.3159722222222222</v>
      </c>
      <c r="F7" s="102" t="s">
        <v>171</v>
      </c>
      <c r="G7" s="102" t="s">
        <v>27</v>
      </c>
      <c r="H7" s="102" t="s">
        <v>31</v>
      </c>
      <c r="I7" s="102">
        <v>100</v>
      </c>
      <c r="J7" s="102" t="s">
        <v>21</v>
      </c>
      <c r="K7" s="132">
        <v>8.1</v>
      </c>
      <c r="M7" s="132" t="s">
        <v>392</v>
      </c>
      <c r="S7" s="136">
        <v>17.5</v>
      </c>
      <c r="T7" s="136">
        <v>19.5</v>
      </c>
      <c r="V7" s="102" t="s">
        <v>173</v>
      </c>
    </row>
    <row r="8" spans="2:20" ht="13.5" thickBot="1">
      <c r="B8" s="102" t="s">
        <v>14</v>
      </c>
      <c r="C8" s="102" t="s">
        <v>25</v>
      </c>
      <c r="D8" s="106">
        <v>40034</v>
      </c>
      <c r="E8" s="107">
        <v>0.3333333333333333</v>
      </c>
      <c r="F8" s="102" t="s">
        <v>79</v>
      </c>
      <c r="H8" s="102" t="s">
        <v>31</v>
      </c>
      <c r="I8" s="102">
        <v>100</v>
      </c>
      <c r="J8" s="102" t="s">
        <v>21</v>
      </c>
      <c r="K8" s="168">
        <v>7.8</v>
      </c>
      <c r="M8" s="132">
        <v>7.8</v>
      </c>
      <c r="S8" s="136">
        <v>13.5</v>
      </c>
      <c r="T8" s="136">
        <v>20.5</v>
      </c>
    </row>
    <row r="9" spans="2:22" ht="13.5" thickBot="1">
      <c r="B9" s="102" t="s">
        <v>14</v>
      </c>
      <c r="C9" s="102" t="s">
        <v>25</v>
      </c>
      <c r="D9" s="106">
        <v>40048</v>
      </c>
      <c r="E9" s="107">
        <v>0.3298611111111111</v>
      </c>
      <c r="F9" s="102" t="s">
        <v>79</v>
      </c>
      <c r="G9" s="102" t="s">
        <v>216</v>
      </c>
      <c r="H9" s="102" t="s">
        <v>31</v>
      </c>
      <c r="I9" s="102">
        <v>100</v>
      </c>
      <c r="J9" s="167" t="s">
        <v>21</v>
      </c>
      <c r="K9" s="169">
        <v>6.6</v>
      </c>
      <c r="L9" s="141"/>
      <c r="M9" s="132" t="s">
        <v>392</v>
      </c>
      <c r="S9" s="136">
        <v>22.5</v>
      </c>
      <c r="T9" s="136">
        <v>24</v>
      </c>
      <c r="V9" s="102" t="s">
        <v>218</v>
      </c>
    </row>
    <row r="10" spans="2:22" ht="12.75">
      <c r="B10" s="102" t="s">
        <v>14</v>
      </c>
      <c r="C10" s="102" t="s">
        <v>25</v>
      </c>
      <c r="D10" s="106">
        <v>40062</v>
      </c>
      <c r="E10" s="107">
        <v>0.3333333333333333</v>
      </c>
      <c r="F10" s="102" t="s">
        <v>79</v>
      </c>
      <c r="G10" s="102" t="s">
        <v>21</v>
      </c>
      <c r="H10" s="102" t="s">
        <v>31</v>
      </c>
      <c r="I10" s="102">
        <v>100</v>
      </c>
      <c r="J10" s="102" t="s">
        <v>21</v>
      </c>
      <c r="K10" s="166">
        <v>8.2</v>
      </c>
      <c r="M10" s="132">
        <v>8.2</v>
      </c>
      <c r="S10" s="136">
        <v>11</v>
      </c>
      <c r="T10" s="136">
        <v>18</v>
      </c>
      <c r="V10" s="102" t="s">
        <v>237</v>
      </c>
    </row>
    <row r="11" spans="2:20" ht="12.75">
      <c r="B11" s="102" t="s">
        <v>14</v>
      </c>
      <c r="C11" s="102" t="s">
        <v>25</v>
      </c>
      <c r="D11" s="106">
        <v>40076</v>
      </c>
      <c r="E11" s="107">
        <v>0.3333333333333333</v>
      </c>
      <c r="F11" s="102" t="s">
        <v>79</v>
      </c>
      <c r="H11" s="102" t="s">
        <v>31</v>
      </c>
      <c r="I11" s="102">
        <v>100</v>
      </c>
      <c r="J11" s="102" t="s">
        <v>21</v>
      </c>
      <c r="K11" s="132">
        <v>9</v>
      </c>
      <c r="M11" s="132">
        <v>9</v>
      </c>
      <c r="S11" s="136">
        <v>6</v>
      </c>
      <c r="T11" s="136">
        <v>15.5</v>
      </c>
    </row>
    <row r="12" spans="2:22" ht="12.75">
      <c r="B12" s="102" t="s">
        <v>14</v>
      </c>
      <c r="C12" s="102" t="s">
        <v>25</v>
      </c>
      <c r="D12" s="106">
        <v>40090</v>
      </c>
      <c r="E12" s="107">
        <v>0.3298611111111111</v>
      </c>
      <c r="F12" s="102" t="s">
        <v>16</v>
      </c>
      <c r="G12" s="102" t="s">
        <v>27</v>
      </c>
      <c r="H12" s="102" t="s">
        <v>31</v>
      </c>
      <c r="I12" s="102">
        <v>100</v>
      </c>
      <c r="J12" s="102" t="s">
        <v>21</v>
      </c>
      <c r="K12" s="132">
        <v>8.3</v>
      </c>
      <c r="M12" s="132" t="s">
        <v>392</v>
      </c>
      <c r="S12" s="136">
        <v>12</v>
      </c>
      <c r="T12" s="136">
        <v>14</v>
      </c>
      <c r="V12" s="102" t="s">
        <v>270</v>
      </c>
    </row>
    <row r="13" spans="2:20" ht="12.75">
      <c r="B13" s="102" t="s">
        <v>14</v>
      </c>
      <c r="C13" s="102" t="s">
        <v>25</v>
      </c>
      <c r="D13" s="106">
        <v>40104</v>
      </c>
      <c r="E13" s="107">
        <v>0.3333333333333333</v>
      </c>
      <c r="F13" s="102" t="s">
        <v>16</v>
      </c>
      <c r="H13" s="102" t="s">
        <v>31</v>
      </c>
      <c r="I13" s="102">
        <v>100</v>
      </c>
      <c r="J13" s="102" t="s">
        <v>21</v>
      </c>
      <c r="K13" s="132">
        <v>9.8</v>
      </c>
      <c r="M13" s="132">
        <v>9.8</v>
      </c>
      <c r="S13" s="136">
        <v>1.5</v>
      </c>
      <c r="T13" s="136">
        <v>8</v>
      </c>
    </row>
    <row r="14" spans="2:20" s="190" customFormat="1" ht="15">
      <c r="B14" s="192" t="s">
        <v>337</v>
      </c>
      <c r="C14" s="192"/>
      <c r="D14" s="194"/>
      <c r="E14" s="194"/>
      <c r="F14" s="192"/>
      <c r="G14" s="192"/>
      <c r="H14" s="192"/>
      <c r="I14" s="192"/>
      <c r="J14" s="192"/>
      <c r="K14" s="198">
        <f>GEOMEAN(K4:K13)</f>
        <v>8.33159040506675</v>
      </c>
      <c r="L14" s="198"/>
      <c r="M14" s="198">
        <f>GEOMEAN(M4:M13)</f>
        <v>8.612540263753615</v>
      </c>
      <c r="N14" s="202"/>
      <c r="O14" s="202"/>
      <c r="P14" s="202"/>
      <c r="S14" s="203"/>
      <c r="T14" s="203"/>
    </row>
    <row r="15" spans="2:20" ht="12.75">
      <c r="B15" s="220"/>
      <c r="C15" s="221"/>
      <c r="D15" s="221"/>
      <c r="E15" s="221"/>
      <c r="F15" s="221"/>
      <c r="G15" s="221"/>
      <c r="H15" s="221"/>
      <c r="I15" s="221"/>
      <c r="J15" s="221"/>
      <c r="K15" s="221"/>
      <c r="L15" s="221"/>
      <c r="M15" s="221"/>
      <c r="N15" s="221"/>
      <c r="O15" s="221"/>
      <c r="P15" s="221"/>
      <c r="Q15" s="221"/>
      <c r="R15" s="221"/>
      <c r="S15" s="221"/>
      <c r="T15" s="222"/>
    </row>
    <row r="16" spans="2:20" ht="15">
      <c r="B16" s="130" t="s">
        <v>314</v>
      </c>
      <c r="S16" s="136"/>
      <c r="T16" s="136"/>
    </row>
    <row r="17" spans="1:21" ht="12.75">
      <c r="A17" s="102" t="s">
        <v>42</v>
      </c>
      <c r="B17" s="102" t="s">
        <v>43</v>
      </c>
      <c r="C17" s="102" t="s">
        <v>15</v>
      </c>
      <c r="D17" s="106">
        <v>39992</v>
      </c>
      <c r="E17" s="107">
        <v>0.3576388888888889</v>
      </c>
      <c r="F17" s="102" t="s">
        <v>16</v>
      </c>
      <c r="G17" s="102" t="s">
        <v>17</v>
      </c>
      <c r="H17" s="102" t="s">
        <v>31</v>
      </c>
      <c r="I17" s="102">
        <v>100</v>
      </c>
      <c r="J17" s="102" t="s">
        <v>21</v>
      </c>
      <c r="N17" s="132">
        <v>8.7</v>
      </c>
      <c r="P17" s="132">
        <v>8.7</v>
      </c>
      <c r="S17" s="136">
        <v>17.5</v>
      </c>
      <c r="T17" s="136">
        <v>19.3</v>
      </c>
      <c r="U17" s="102">
        <v>54</v>
      </c>
    </row>
    <row r="18" spans="2:22" ht="12.75">
      <c r="B18" s="102" t="s">
        <v>43</v>
      </c>
      <c r="C18" s="102" t="s">
        <v>15</v>
      </c>
      <c r="D18" s="106">
        <v>40006</v>
      </c>
      <c r="E18" s="107">
        <v>0.2916666666666667</v>
      </c>
      <c r="F18" s="102" t="s">
        <v>16</v>
      </c>
      <c r="G18" s="102" t="s">
        <v>17</v>
      </c>
      <c r="H18" s="102" t="s">
        <v>31</v>
      </c>
      <c r="I18" s="102">
        <v>100</v>
      </c>
      <c r="J18" s="102" t="s">
        <v>21</v>
      </c>
      <c r="N18" s="132">
        <v>9.1</v>
      </c>
      <c r="P18" s="132">
        <v>9.1</v>
      </c>
      <c r="Q18" s="102">
        <v>9.8</v>
      </c>
      <c r="S18" s="136">
        <v>16.5</v>
      </c>
      <c r="T18" s="136">
        <v>17.6</v>
      </c>
      <c r="U18" s="102">
        <v>43.4</v>
      </c>
      <c r="V18" s="102" t="s">
        <v>152</v>
      </c>
    </row>
    <row r="19" spans="2:21" ht="12.75">
      <c r="B19" s="102" t="s">
        <v>43</v>
      </c>
      <c r="C19" s="102" t="s">
        <v>15</v>
      </c>
      <c r="D19" s="106">
        <v>40006</v>
      </c>
      <c r="E19" s="107">
        <v>0.2916666666666667</v>
      </c>
      <c r="F19" s="102" t="s">
        <v>16</v>
      </c>
      <c r="G19" s="102" t="s">
        <v>17</v>
      </c>
      <c r="H19" s="108" t="s">
        <v>22</v>
      </c>
      <c r="I19" s="102">
        <v>100</v>
      </c>
      <c r="J19" s="102" t="s">
        <v>21</v>
      </c>
      <c r="O19" s="132">
        <v>9.1</v>
      </c>
      <c r="S19" s="136">
        <v>16.5</v>
      </c>
      <c r="T19" s="136">
        <v>17.6</v>
      </c>
      <c r="U19" s="102">
        <v>43.4</v>
      </c>
    </row>
    <row r="20" spans="2:22" ht="12.75">
      <c r="B20" s="102" t="s">
        <v>43</v>
      </c>
      <c r="C20" s="102" t="s">
        <v>15</v>
      </c>
      <c r="D20" s="106">
        <v>40020</v>
      </c>
      <c r="E20" s="107">
        <v>0.3159722222222222</v>
      </c>
      <c r="F20" s="102" t="s">
        <v>16</v>
      </c>
      <c r="G20" s="102" t="s">
        <v>30</v>
      </c>
      <c r="H20" s="102" t="s">
        <v>31</v>
      </c>
      <c r="I20" s="102">
        <v>100</v>
      </c>
      <c r="J20" s="102" t="s">
        <v>21</v>
      </c>
      <c r="N20" s="132">
        <v>8.2</v>
      </c>
      <c r="P20" s="132">
        <v>8.2</v>
      </c>
      <c r="R20" s="102">
        <v>8.3</v>
      </c>
      <c r="S20" s="136">
        <v>18</v>
      </c>
      <c r="T20" s="136">
        <v>19.8</v>
      </c>
      <c r="U20" s="102">
        <v>64</v>
      </c>
      <c r="V20" s="102" t="s">
        <v>175</v>
      </c>
    </row>
    <row r="21" spans="2:21" ht="12.75">
      <c r="B21" s="102" t="s">
        <v>43</v>
      </c>
      <c r="C21" s="102" t="s">
        <v>15</v>
      </c>
      <c r="D21" s="106">
        <v>40034</v>
      </c>
      <c r="E21" s="107">
        <v>0.2777777777777778</v>
      </c>
      <c r="F21" s="102" t="s">
        <v>79</v>
      </c>
      <c r="H21" s="102" t="s">
        <v>31</v>
      </c>
      <c r="I21" s="102">
        <v>100</v>
      </c>
      <c r="J21" s="102" t="s">
        <v>21</v>
      </c>
      <c r="N21" s="132">
        <v>7.6</v>
      </c>
      <c r="P21" s="132">
        <v>7.6</v>
      </c>
      <c r="S21" s="136">
        <v>13</v>
      </c>
      <c r="T21" s="136">
        <v>21.3</v>
      </c>
      <c r="U21" s="102">
        <v>54.4</v>
      </c>
    </row>
    <row r="22" spans="2:22" ht="12.75">
      <c r="B22" s="102" t="s">
        <v>43</v>
      </c>
      <c r="C22" s="102" t="s">
        <v>15</v>
      </c>
      <c r="D22" s="106">
        <v>40048</v>
      </c>
      <c r="E22" s="107">
        <v>0.2743055555555555</v>
      </c>
      <c r="F22" s="102" t="s">
        <v>219</v>
      </c>
      <c r="H22" s="102" t="s">
        <v>31</v>
      </c>
      <c r="I22" s="102">
        <v>100</v>
      </c>
      <c r="J22" s="102" t="s">
        <v>21</v>
      </c>
      <c r="N22" s="132">
        <v>7.1</v>
      </c>
      <c r="P22" s="132">
        <v>7.1</v>
      </c>
      <c r="S22" s="136">
        <v>23.6</v>
      </c>
      <c r="T22" s="136">
        <v>25.6</v>
      </c>
      <c r="U22" s="102">
        <v>77.8</v>
      </c>
      <c r="V22" s="102" t="s">
        <v>221</v>
      </c>
    </row>
    <row r="23" spans="2:21" ht="12.75">
      <c r="B23" s="102" t="s">
        <v>43</v>
      </c>
      <c r="C23" s="102" t="s">
        <v>15</v>
      </c>
      <c r="D23" s="106">
        <v>40048</v>
      </c>
      <c r="E23" s="107">
        <v>0.2743055555555555</v>
      </c>
      <c r="F23" s="102" t="s">
        <v>219</v>
      </c>
      <c r="H23" s="108" t="s">
        <v>22</v>
      </c>
      <c r="I23" s="102">
        <v>100</v>
      </c>
      <c r="J23" s="102" t="s">
        <v>21</v>
      </c>
      <c r="O23" s="132">
        <v>7.2</v>
      </c>
      <c r="S23" s="136">
        <v>23.6</v>
      </c>
      <c r="T23" s="136">
        <v>25.2</v>
      </c>
      <c r="U23" s="102">
        <v>77</v>
      </c>
    </row>
    <row r="24" spans="2:22" ht="12.75">
      <c r="B24" s="102" t="s">
        <v>43</v>
      </c>
      <c r="C24" s="102" t="s">
        <v>15</v>
      </c>
      <c r="D24" s="106">
        <v>40062</v>
      </c>
      <c r="E24" s="107">
        <v>0.2881944444444445</v>
      </c>
      <c r="F24" s="102" t="s">
        <v>79</v>
      </c>
      <c r="H24" s="102" t="s">
        <v>31</v>
      </c>
      <c r="I24" s="102">
        <v>100</v>
      </c>
      <c r="J24" s="102" t="s">
        <v>21</v>
      </c>
      <c r="N24" s="132">
        <v>7.9</v>
      </c>
      <c r="P24" s="132">
        <v>7.9</v>
      </c>
      <c r="Q24" s="102">
        <v>8.3</v>
      </c>
      <c r="S24" s="136">
        <v>8</v>
      </c>
      <c r="T24" s="136">
        <v>20</v>
      </c>
      <c r="U24" s="102">
        <v>76.4</v>
      </c>
      <c r="V24" s="102" t="s">
        <v>238</v>
      </c>
    </row>
    <row r="25" spans="2:21" ht="12.75">
      <c r="B25" s="102" t="s">
        <v>43</v>
      </c>
      <c r="C25" s="102" t="s">
        <v>15</v>
      </c>
      <c r="D25" s="106">
        <v>40062</v>
      </c>
      <c r="E25" s="107">
        <v>0.2881944444444445</v>
      </c>
      <c r="F25" s="102" t="s">
        <v>79</v>
      </c>
      <c r="H25" s="108" t="s">
        <v>22</v>
      </c>
      <c r="I25" s="102">
        <v>100</v>
      </c>
      <c r="J25" s="102" t="s">
        <v>21</v>
      </c>
      <c r="O25" s="132">
        <v>7.9</v>
      </c>
      <c r="S25" s="136">
        <v>8</v>
      </c>
      <c r="T25" s="136">
        <v>20</v>
      </c>
      <c r="U25" s="102">
        <v>76.4</v>
      </c>
    </row>
    <row r="26" spans="2:21" ht="12.75">
      <c r="B26" s="102" t="s">
        <v>43</v>
      </c>
      <c r="C26" s="102" t="s">
        <v>15</v>
      </c>
      <c r="D26" s="106">
        <v>40076</v>
      </c>
      <c r="E26" s="107">
        <v>0.2916666666666667</v>
      </c>
      <c r="F26" s="102" t="s">
        <v>79</v>
      </c>
      <c r="H26" s="102" t="s">
        <v>31</v>
      </c>
      <c r="I26" s="102">
        <v>100</v>
      </c>
      <c r="J26" s="102" t="s">
        <v>21</v>
      </c>
      <c r="N26" s="132">
        <v>9.3</v>
      </c>
      <c r="P26" s="132">
        <v>9.3</v>
      </c>
      <c r="S26" s="136">
        <v>4</v>
      </c>
      <c r="T26" s="136">
        <v>17</v>
      </c>
      <c r="U26" s="102">
        <v>95.3</v>
      </c>
    </row>
    <row r="27" spans="2:22" ht="12.75">
      <c r="B27" s="102" t="s">
        <v>43</v>
      </c>
      <c r="C27" s="102" t="s">
        <v>15</v>
      </c>
      <c r="D27" s="106">
        <v>40104</v>
      </c>
      <c r="E27" s="107">
        <v>0.3333333333333333</v>
      </c>
      <c r="F27" s="102" t="s">
        <v>16</v>
      </c>
      <c r="H27" s="102" t="s">
        <v>31</v>
      </c>
      <c r="I27" s="102">
        <v>100</v>
      </c>
      <c r="J27" s="102" t="s">
        <v>21</v>
      </c>
      <c r="N27" s="132">
        <v>8.2</v>
      </c>
      <c r="P27" s="132">
        <v>8.2</v>
      </c>
      <c r="S27" s="136">
        <v>3</v>
      </c>
      <c r="T27" s="136">
        <v>8.9</v>
      </c>
      <c r="U27" s="102">
        <v>78.7</v>
      </c>
      <c r="V27" s="102" t="s">
        <v>278</v>
      </c>
    </row>
    <row r="28" spans="2:20" s="190" customFormat="1" ht="15">
      <c r="B28" s="192" t="s">
        <v>338</v>
      </c>
      <c r="C28" s="192"/>
      <c r="D28" s="200"/>
      <c r="E28" s="201"/>
      <c r="F28" s="192"/>
      <c r="G28" s="192"/>
      <c r="H28" s="192"/>
      <c r="I28" s="192"/>
      <c r="J28" s="192"/>
      <c r="K28" s="199"/>
      <c r="L28" s="199"/>
      <c r="M28" s="199"/>
      <c r="N28" s="198">
        <f>GEOMEAN(N17:N27)</f>
        <v>8.232775851563341</v>
      </c>
      <c r="O28" s="198"/>
      <c r="P28" s="198">
        <f>GEOMEAN(P17:P27)</f>
        <v>8.232775851563341</v>
      </c>
      <c r="Q28" s="204">
        <f>GEOMEAN(Q17:Q27)</f>
        <v>9.01886910870759</v>
      </c>
      <c r="R28" s="204">
        <f>GEOMEAN(R17:R27)</f>
        <v>8.3</v>
      </c>
      <c r="S28" s="203"/>
      <c r="T28" s="203"/>
    </row>
    <row r="29" spans="2:20" s="109" customFormat="1" ht="12.75">
      <c r="B29" s="217"/>
      <c r="C29" s="218"/>
      <c r="D29" s="218"/>
      <c r="E29" s="218"/>
      <c r="F29" s="218"/>
      <c r="G29" s="218"/>
      <c r="H29" s="218"/>
      <c r="I29" s="218"/>
      <c r="J29" s="218"/>
      <c r="K29" s="218"/>
      <c r="L29" s="218"/>
      <c r="M29" s="218"/>
      <c r="N29" s="218"/>
      <c r="O29" s="218"/>
      <c r="P29" s="218"/>
      <c r="Q29" s="218"/>
      <c r="R29" s="218"/>
      <c r="S29" s="218"/>
      <c r="T29" s="219"/>
    </row>
    <row r="30" spans="2:22" ht="15">
      <c r="B30" s="130" t="s">
        <v>315</v>
      </c>
      <c r="C30" s="113"/>
      <c r="D30" s="114"/>
      <c r="E30" s="114"/>
      <c r="F30" s="115"/>
      <c r="J30" s="113"/>
      <c r="K30" s="134"/>
      <c r="L30" s="134"/>
      <c r="M30" s="134"/>
      <c r="N30" s="134"/>
      <c r="O30" s="134"/>
      <c r="P30" s="134"/>
      <c r="Q30" s="113"/>
      <c r="R30" s="113"/>
      <c r="S30" s="138"/>
      <c r="T30" s="138"/>
      <c r="U30" s="113"/>
      <c r="V30" s="113"/>
    </row>
    <row r="31" spans="1:22" ht="12.75">
      <c r="A31" s="113" t="s">
        <v>52</v>
      </c>
      <c r="B31" s="113" t="s">
        <v>53</v>
      </c>
      <c r="C31" s="113" t="s">
        <v>15</v>
      </c>
      <c r="D31" s="114">
        <v>39950</v>
      </c>
      <c r="E31" s="116">
        <v>0.4548611111111111</v>
      </c>
      <c r="F31" s="113" t="s">
        <v>16</v>
      </c>
      <c r="G31" s="113" t="s">
        <v>56</v>
      </c>
      <c r="H31" s="113" t="s">
        <v>18</v>
      </c>
      <c r="I31" s="113">
        <v>100</v>
      </c>
      <c r="J31" s="113" t="s">
        <v>21</v>
      </c>
      <c r="K31" s="134">
        <v>10.2</v>
      </c>
      <c r="L31" s="134"/>
      <c r="M31" s="134">
        <v>10.2</v>
      </c>
      <c r="N31" s="134"/>
      <c r="O31" s="134"/>
      <c r="P31" s="134"/>
      <c r="Q31" s="113"/>
      <c r="R31" s="113"/>
      <c r="S31" s="138"/>
      <c r="T31" s="138"/>
      <c r="U31" s="113"/>
      <c r="V31" s="113"/>
    </row>
    <row r="32" spans="1:22" ht="12.75">
      <c r="A32" s="113"/>
      <c r="B32" s="113" t="s">
        <v>53</v>
      </c>
      <c r="C32" s="113" t="s">
        <v>15</v>
      </c>
      <c r="D32" s="114">
        <v>39992</v>
      </c>
      <c r="E32" s="116">
        <v>0.3333333333333333</v>
      </c>
      <c r="F32" s="113" t="s">
        <v>16</v>
      </c>
      <c r="G32" s="113" t="s">
        <v>17</v>
      </c>
      <c r="H32" s="113" t="s">
        <v>31</v>
      </c>
      <c r="I32" s="113">
        <v>100</v>
      </c>
      <c r="J32" s="113" t="s">
        <v>21</v>
      </c>
      <c r="N32" s="134">
        <v>8.6</v>
      </c>
      <c r="O32" s="134"/>
      <c r="P32" s="134">
        <v>8.6</v>
      </c>
      <c r="Q32" s="113"/>
      <c r="R32" s="113"/>
      <c r="S32" s="138">
        <v>16.5</v>
      </c>
      <c r="T32" s="138">
        <v>19.6</v>
      </c>
      <c r="U32" s="113">
        <v>53.1</v>
      </c>
      <c r="V32" s="113" t="s">
        <v>114</v>
      </c>
    </row>
    <row r="33" spans="1:22" ht="12.75">
      <c r="A33" s="113"/>
      <c r="B33" s="113" t="s">
        <v>53</v>
      </c>
      <c r="C33" s="113" t="s">
        <v>15</v>
      </c>
      <c r="D33" s="114">
        <v>40006</v>
      </c>
      <c r="E33" s="116">
        <v>0.3194444444444445</v>
      </c>
      <c r="F33" s="113" t="s">
        <v>16</v>
      </c>
      <c r="G33" s="113" t="s">
        <v>17</v>
      </c>
      <c r="H33" s="113" t="s">
        <v>31</v>
      </c>
      <c r="I33" s="113">
        <v>100</v>
      </c>
      <c r="J33" s="113" t="s">
        <v>21</v>
      </c>
      <c r="N33" s="134">
        <v>9.2</v>
      </c>
      <c r="O33" s="134"/>
      <c r="P33" s="134">
        <v>9.2</v>
      </c>
      <c r="Q33" s="113"/>
      <c r="R33" s="113"/>
      <c r="S33" s="138">
        <v>16.5</v>
      </c>
      <c r="T33" s="138">
        <v>17.8</v>
      </c>
      <c r="U33" s="113">
        <v>40.2</v>
      </c>
      <c r="V33" s="113" t="s">
        <v>155</v>
      </c>
    </row>
    <row r="34" spans="1:22" ht="12.75">
      <c r="A34" s="113"/>
      <c r="B34" s="113" t="s">
        <v>53</v>
      </c>
      <c r="C34" s="113" t="s">
        <v>15</v>
      </c>
      <c r="D34" s="114">
        <v>40020</v>
      </c>
      <c r="E34" s="116">
        <v>0.3368055555555556</v>
      </c>
      <c r="F34" s="113" t="s">
        <v>16</v>
      </c>
      <c r="G34" s="113" t="s">
        <v>30</v>
      </c>
      <c r="H34" s="113" t="s">
        <v>31</v>
      </c>
      <c r="I34" s="113">
        <v>100</v>
      </c>
      <c r="J34" s="113" t="s">
        <v>21</v>
      </c>
      <c r="N34" s="134">
        <v>8</v>
      </c>
      <c r="O34" s="134"/>
      <c r="P34" s="134">
        <v>8</v>
      </c>
      <c r="Q34" s="113"/>
      <c r="R34" s="113"/>
      <c r="S34" s="138">
        <v>18</v>
      </c>
      <c r="T34" s="138">
        <v>20.7</v>
      </c>
      <c r="U34" s="113">
        <v>67</v>
      </c>
      <c r="V34" s="113" t="s">
        <v>176</v>
      </c>
    </row>
    <row r="35" spans="1:22" ht="12.75">
      <c r="A35" s="113"/>
      <c r="B35" s="113" t="s">
        <v>53</v>
      </c>
      <c r="C35" s="113" t="s">
        <v>15</v>
      </c>
      <c r="D35" s="114">
        <v>40020</v>
      </c>
      <c r="E35" s="116">
        <v>0.3368055555555556</v>
      </c>
      <c r="F35" s="113" t="s">
        <v>16</v>
      </c>
      <c r="G35" s="113" t="s">
        <v>30</v>
      </c>
      <c r="H35" s="117" t="s">
        <v>22</v>
      </c>
      <c r="I35" s="113">
        <v>100</v>
      </c>
      <c r="J35" s="113" t="s">
        <v>21</v>
      </c>
      <c r="O35" s="134">
        <v>8</v>
      </c>
      <c r="Q35" s="113">
        <v>10</v>
      </c>
      <c r="R35" s="113"/>
      <c r="S35" s="138">
        <v>18</v>
      </c>
      <c r="T35" s="138">
        <v>20.7</v>
      </c>
      <c r="U35" s="113">
        <v>67</v>
      </c>
      <c r="V35" s="113"/>
    </row>
    <row r="36" spans="1:22" ht="12.75">
      <c r="A36" s="113"/>
      <c r="B36" s="113" t="s">
        <v>53</v>
      </c>
      <c r="C36" s="113" t="s">
        <v>15</v>
      </c>
      <c r="D36" s="114">
        <v>40034</v>
      </c>
      <c r="E36" s="116">
        <v>0.2986111111111111</v>
      </c>
      <c r="F36" s="113" t="s">
        <v>79</v>
      </c>
      <c r="G36" s="113"/>
      <c r="H36" s="113" t="s">
        <v>31</v>
      </c>
      <c r="I36" s="113">
        <v>100</v>
      </c>
      <c r="J36" s="113" t="s">
        <v>21</v>
      </c>
      <c r="N36" s="134">
        <v>7.6</v>
      </c>
      <c r="O36" s="134"/>
      <c r="P36" s="134">
        <v>7.6</v>
      </c>
      <c r="Q36" s="113"/>
      <c r="R36" s="113"/>
      <c r="S36" s="138">
        <v>13</v>
      </c>
      <c r="T36" s="138">
        <v>21.8</v>
      </c>
      <c r="U36" s="113">
        <v>51.6</v>
      </c>
      <c r="V36" s="113" t="s">
        <v>193</v>
      </c>
    </row>
    <row r="37" spans="1:22" ht="12.75">
      <c r="A37" s="113"/>
      <c r="B37" s="113" t="s">
        <v>53</v>
      </c>
      <c r="C37" s="113" t="s">
        <v>15</v>
      </c>
      <c r="D37" s="114">
        <v>40048</v>
      </c>
      <c r="E37" s="116">
        <v>0.3020833333333333</v>
      </c>
      <c r="F37" s="113" t="s">
        <v>223</v>
      </c>
      <c r="G37" s="113"/>
      <c r="H37" s="113" t="s">
        <v>31</v>
      </c>
      <c r="I37" s="113">
        <v>100</v>
      </c>
      <c r="J37" s="113" t="s">
        <v>21</v>
      </c>
      <c r="N37" s="134">
        <v>7</v>
      </c>
      <c r="O37" s="134"/>
      <c r="P37" s="134">
        <v>7</v>
      </c>
      <c r="Q37" s="113"/>
      <c r="R37" s="113"/>
      <c r="S37" s="138">
        <v>22.2</v>
      </c>
      <c r="T37" s="138">
        <v>25.4</v>
      </c>
      <c r="U37" s="113">
        <v>75.7</v>
      </c>
      <c r="V37" s="113" t="s">
        <v>225</v>
      </c>
    </row>
    <row r="38" spans="1:22" ht="12.75">
      <c r="A38" s="113"/>
      <c r="B38" s="113" t="s">
        <v>53</v>
      </c>
      <c r="C38" s="113" t="s">
        <v>15</v>
      </c>
      <c r="D38" s="114">
        <v>40062</v>
      </c>
      <c r="E38" s="116">
        <v>0.3159722222222222</v>
      </c>
      <c r="F38" s="113" t="s">
        <v>79</v>
      </c>
      <c r="G38" s="113"/>
      <c r="H38" s="113" t="s">
        <v>31</v>
      </c>
      <c r="I38" s="113">
        <v>100</v>
      </c>
      <c r="J38" s="113" t="s">
        <v>21</v>
      </c>
      <c r="N38" s="134">
        <v>8</v>
      </c>
      <c r="O38" s="134"/>
      <c r="P38" s="134">
        <v>8</v>
      </c>
      <c r="Q38" s="113"/>
      <c r="R38" s="113"/>
      <c r="S38" s="138">
        <v>11</v>
      </c>
      <c r="T38" s="138">
        <v>20.3</v>
      </c>
      <c r="U38" s="113">
        <v>76.3</v>
      </c>
      <c r="V38" s="113" t="s">
        <v>241</v>
      </c>
    </row>
    <row r="39" spans="1:22" ht="12.75">
      <c r="A39" s="113"/>
      <c r="B39" s="113" t="s">
        <v>53</v>
      </c>
      <c r="C39" s="113" t="s">
        <v>15</v>
      </c>
      <c r="D39" s="114">
        <v>40076</v>
      </c>
      <c r="E39" s="116">
        <v>0.3125</v>
      </c>
      <c r="F39" s="113" t="s">
        <v>79</v>
      </c>
      <c r="G39" s="113"/>
      <c r="H39" s="113" t="s">
        <v>31</v>
      </c>
      <c r="I39" s="113">
        <v>100</v>
      </c>
      <c r="J39" s="113" t="s">
        <v>21</v>
      </c>
      <c r="N39" s="134">
        <v>8.6</v>
      </c>
      <c r="O39" s="134"/>
      <c r="P39" s="134">
        <v>8.6</v>
      </c>
      <c r="Q39" s="113">
        <v>8.8</v>
      </c>
      <c r="R39" s="113"/>
      <c r="S39" s="138">
        <v>5</v>
      </c>
      <c r="T39" s="138">
        <v>17.6</v>
      </c>
      <c r="U39" s="113">
        <v>95.9</v>
      </c>
      <c r="V39" s="113" t="s">
        <v>258</v>
      </c>
    </row>
    <row r="40" spans="1:22" ht="12.75">
      <c r="A40" s="113"/>
      <c r="B40" s="113" t="s">
        <v>53</v>
      </c>
      <c r="C40" s="113" t="s">
        <v>15</v>
      </c>
      <c r="D40" s="114">
        <v>40076</v>
      </c>
      <c r="E40" s="116">
        <v>0.3125</v>
      </c>
      <c r="F40" s="113" t="s">
        <v>79</v>
      </c>
      <c r="G40" s="113"/>
      <c r="H40" s="117" t="s">
        <v>22</v>
      </c>
      <c r="I40" s="113">
        <v>100</v>
      </c>
      <c r="J40" s="113" t="s">
        <v>21</v>
      </c>
      <c r="O40" s="134">
        <v>8.6</v>
      </c>
      <c r="Q40" s="113"/>
      <c r="R40" s="113"/>
      <c r="S40" s="138">
        <v>5</v>
      </c>
      <c r="T40" s="138">
        <v>17.6</v>
      </c>
      <c r="U40" s="113">
        <v>95.9</v>
      </c>
      <c r="V40" s="113"/>
    </row>
    <row r="41" spans="1:22" ht="12.75">
      <c r="A41" s="113"/>
      <c r="B41" s="113" t="s">
        <v>53</v>
      </c>
      <c r="C41" s="113" t="s">
        <v>15</v>
      </c>
      <c r="D41" s="114">
        <v>40090</v>
      </c>
      <c r="E41" s="116">
        <v>0.3194444444444445</v>
      </c>
      <c r="F41" s="113" t="s">
        <v>16</v>
      </c>
      <c r="G41" s="113" t="s">
        <v>27</v>
      </c>
      <c r="H41" s="113" t="s">
        <v>31</v>
      </c>
      <c r="I41" s="113">
        <v>100</v>
      </c>
      <c r="J41" s="113" t="s">
        <v>21</v>
      </c>
      <c r="N41" s="134">
        <v>8.6</v>
      </c>
      <c r="O41" s="134"/>
      <c r="P41" s="132" t="s">
        <v>392</v>
      </c>
      <c r="Q41" s="113"/>
      <c r="R41" s="113"/>
      <c r="S41" s="138">
        <v>12.5</v>
      </c>
      <c r="T41" s="138">
        <v>15.3</v>
      </c>
      <c r="U41" s="113">
        <v>109.3</v>
      </c>
      <c r="V41" s="113" t="s">
        <v>193</v>
      </c>
    </row>
    <row r="42" spans="1:22" ht="12.75">
      <c r="A42" s="113"/>
      <c r="B42" s="113" t="s">
        <v>53</v>
      </c>
      <c r="C42" s="113" t="s">
        <v>15</v>
      </c>
      <c r="D42" s="114">
        <v>40104</v>
      </c>
      <c r="E42" s="116">
        <v>0.3541666666666667</v>
      </c>
      <c r="F42" s="113" t="s">
        <v>16</v>
      </c>
      <c r="G42" s="113"/>
      <c r="H42" s="113" t="s">
        <v>31</v>
      </c>
      <c r="I42" s="113">
        <v>100</v>
      </c>
      <c r="J42" s="113" t="s">
        <v>21</v>
      </c>
      <c r="N42" s="134">
        <v>8.2</v>
      </c>
      <c r="O42" s="134"/>
      <c r="P42" s="134">
        <v>8.2</v>
      </c>
      <c r="Q42" s="113"/>
      <c r="R42" s="113"/>
      <c r="S42" s="138">
        <v>4.5</v>
      </c>
      <c r="T42" s="138">
        <v>9.1</v>
      </c>
      <c r="U42" s="113">
        <v>78.4</v>
      </c>
      <c r="V42" s="113" t="s">
        <v>193</v>
      </c>
    </row>
    <row r="43" spans="2:20" s="190" customFormat="1" ht="15">
      <c r="B43" s="192" t="s">
        <v>339</v>
      </c>
      <c r="C43" s="192"/>
      <c r="D43" s="200"/>
      <c r="E43" s="201"/>
      <c r="F43" s="192"/>
      <c r="G43" s="192"/>
      <c r="H43" s="192"/>
      <c r="I43" s="192"/>
      <c r="J43" s="192"/>
      <c r="K43" s="199"/>
      <c r="L43" s="199"/>
      <c r="M43" s="199"/>
      <c r="N43" s="198">
        <f>GEOMEAN(N32:N42)</f>
        <v>8.176670847116002</v>
      </c>
      <c r="O43" s="198"/>
      <c r="P43" s="198">
        <f>GEOMEAN(P32:P42)</f>
        <v>8.125241416455637</v>
      </c>
      <c r="Q43" s="204">
        <f>GEOMEAN(Q32:Q42)</f>
        <v>9.380831519646861</v>
      </c>
      <c r="S43" s="203"/>
      <c r="T43" s="203"/>
    </row>
    <row r="44" spans="1:22" ht="12.75">
      <c r="A44" s="113"/>
      <c r="B44" s="211"/>
      <c r="C44" s="212"/>
      <c r="D44" s="212"/>
      <c r="E44" s="212"/>
      <c r="F44" s="212"/>
      <c r="G44" s="212"/>
      <c r="H44" s="212"/>
      <c r="I44" s="212"/>
      <c r="J44" s="212"/>
      <c r="K44" s="212"/>
      <c r="L44" s="212"/>
      <c r="M44" s="212"/>
      <c r="N44" s="212"/>
      <c r="O44" s="212"/>
      <c r="P44" s="212"/>
      <c r="Q44" s="212"/>
      <c r="R44" s="212"/>
      <c r="S44" s="212"/>
      <c r="T44" s="224"/>
      <c r="U44" s="113"/>
      <c r="V44" s="113"/>
    </row>
    <row r="45" spans="1:20" ht="15">
      <c r="A45" s="113"/>
      <c r="B45" s="130" t="s">
        <v>316</v>
      </c>
      <c r="F45" s="118"/>
      <c r="G45" s="113"/>
      <c r="H45" s="113"/>
      <c r="I45" s="113"/>
      <c r="S45" s="136"/>
      <c r="T45" s="136"/>
    </row>
    <row r="46" spans="1:22" ht="12.75">
      <c r="A46" s="102" t="s">
        <v>60</v>
      </c>
      <c r="B46" s="102" t="s">
        <v>61</v>
      </c>
      <c r="C46" s="102" t="s">
        <v>15</v>
      </c>
      <c r="D46" s="106">
        <v>39992</v>
      </c>
      <c r="E46" s="107">
        <v>0.3229166666666667</v>
      </c>
      <c r="F46" s="102" t="s">
        <v>16</v>
      </c>
      <c r="G46" s="102" t="s">
        <v>17</v>
      </c>
      <c r="H46" s="102" t="s">
        <v>31</v>
      </c>
      <c r="I46" s="102">
        <v>100</v>
      </c>
      <c r="J46" s="102" t="s">
        <v>21</v>
      </c>
      <c r="N46" s="132">
        <v>8.9</v>
      </c>
      <c r="P46" s="132">
        <v>8.9</v>
      </c>
      <c r="S46" s="136">
        <v>16.2</v>
      </c>
      <c r="T46" s="136">
        <v>19.5</v>
      </c>
      <c r="U46" s="102">
        <v>52.9</v>
      </c>
      <c r="V46" s="102" t="s">
        <v>117</v>
      </c>
    </row>
    <row r="47" spans="2:22" ht="12.75">
      <c r="B47" s="102" t="s">
        <v>61</v>
      </c>
      <c r="C47" s="102" t="s">
        <v>15</v>
      </c>
      <c r="D47" s="106">
        <v>40006</v>
      </c>
      <c r="E47" s="107">
        <v>0.3263888888888889</v>
      </c>
      <c r="F47" s="102" t="s">
        <v>16</v>
      </c>
      <c r="G47" s="102" t="s">
        <v>17</v>
      </c>
      <c r="H47" s="102" t="s">
        <v>31</v>
      </c>
      <c r="I47" s="102">
        <v>100</v>
      </c>
      <c r="J47" s="102" t="s">
        <v>21</v>
      </c>
      <c r="N47" s="132">
        <v>9.4</v>
      </c>
      <c r="P47" s="132">
        <v>9.4</v>
      </c>
      <c r="S47" s="136">
        <v>16.4</v>
      </c>
      <c r="T47" s="136">
        <v>17.8</v>
      </c>
      <c r="U47" s="102">
        <v>40.3</v>
      </c>
      <c r="V47" s="102" t="s">
        <v>157</v>
      </c>
    </row>
    <row r="48" spans="2:22" ht="12.75">
      <c r="B48" s="102" t="s">
        <v>61</v>
      </c>
      <c r="C48" s="102" t="s">
        <v>15</v>
      </c>
      <c r="D48" s="106">
        <v>40020</v>
      </c>
      <c r="E48" s="107">
        <v>0.3506944444444444</v>
      </c>
      <c r="F48" s="102" t="s">
        <v>171</v>
      </c>
      <c r="G48" s="102" t="s">
        <v>30</v>
      </c>
      <c r="H48" s="102" t="s">
        <v>31</v>
      </c>
      <c r="I48" s="102">
        <v>100</v>
      </c>
      <c r="J48" s="102" t="s">
        <v>21</v>
      </c>
      <c r="N48" s="132">
        <v>8.5</v>
      </c>
      <c r="P48" s="132">
        <v>8.5</v>
      </c>
      <c r="S48" s="136">
        <v>18.5</v>
      </c>
      <c r="T48" s="136">
        <v>20.6</v>
      </c>
      <c r="U48" s="102">
        <v>67.6</v>
      </c>
      <c r="V48" s="102" t="s">
        <v>178</v>
      </c>
    </row>
    <row r="49" spans="2:22" ht="12.75">
      <c r="B49" s="102" t="s">
        <v>61</v>
      </c>
      <c r="C49" s="102" t="s">
        <v>15</v>
      </c>
      <c r="D49" s="106">
        <v>40034</v>
      </c>
      <c r="E49" s="107">
        <v>0.3090277777777778</v>
      </c>
      <c r="F49" s="102" t="s">
        <v>79</v>
      </c>
      <c r="H49" s="102" t="s">
        <v>31</v>
      </c>
      <c r="I49" s="102">
        <v>100</v>
      </c>
      <c r="J49" s="102" t="s">
        <v>21</v>
      </c>
      <c r="N49" s="132">
        <v>7.7</v>
      </c>
      <c r="P49" s="132">
        <v>7.7</v>
      </c>
      <c r="Q49" s="102">
        <v>8.5</v>
      </c>
      <c r="S49" s="136">
        <v>12.5</v>
      </c>
      <c r="T49" s="136">
        <v>21.7</v>
      </c>
      <c r="U49" s="102">
        <v>51.7</v>
      </c>
      <c r="V49" s="102" t="s">
        <v>195</v>
      </c>
    </row>
    <row r="50" spans="2:21" ht="12.75">
      <c r="B50" s="102" t="s">
        <v>61</v>
      </c>
      <c r="C50" s="102" t="s">
        <v>15</v>
      </c>
      <c r="D50" s="106">
        <v>40034</v>
      </c>
      <c r="E50" s="107">
        <v>0.3090277777777778</v>
      </c>
      <c r="F50" s="102" t="s">
        <v>79</v>
      </c>
      <c r="H50" s="108" t="s">
        <v>22</v>
      </c>
      <c r="I50" s="102">
        <v>100</v>
      </c>
      <c r="J50" s="102" t="s">
        <v>21</v>
      </c>
      <c r="O50" s="132">
        <v>7.7</v>
      </c>
      <c r="S50" s="136">
        <v>12.5</v>
      </c>
      <c r="T50" s="136">
        <v>21.7</v>
      </c>
      <c r="U50" s="102">
        <v>51.7</v>
      </c>
    </row>
    <row r="51" spans="2:22" ht="12.75">
      <c r="B51" s="102" t="s">
        <v>61</v>
      </c>
      <c r="C51" s="102" t="s">
        <v>15</v>
      </c>
      <c r="D51" s="106">
        <v>40048</v>
      </c>
      <c r="E51" s="107">
        <v>0.3090277777777778</v>
      </c>
      <c r="F51" s="102" t="s">
        <v>16</v>
      </c>
      <c r="H51" s="102" t="s">
        <v>31</v>
      </c>
      <c r="I51" s="102">
        <v>100</v>
      </c>
      <c r="J51" s="102" t="s">
        <v>21</v>
      </c>
      <c r="N51" s="132">
        <v>7.1</v>
      </c>
      <c r="P51" s="132">
        <v>7.1</v>
      </c>
      <c r="S51" s="136">
        <v>23.3</v>
      </c>
      <c r="T51" s="136">
        <v>25.4</v>
      </c>
      <c r="U51" s="102">
        <v>75.4</v>
      </c>
      <c r="V51" s="102" t="s">
        <v>227</v>
      </c>
    </row>
    <row r="52" spans="2:22" ht="12.75">
      <c r="B52" s="102" t="s">
        <v>334</v>
      </c>
      <c r="C52" s="102" t="s">
        <v>15</v>
      </c>
      <c r="D52" s="106">
        <v>40062</v>
      </c>
      <c r="E52" s="107">
        <v>0.3263888888888889</v>
      </c>
      <c r="F52" s="102" t="s">
        <v>79</v>
      </c>
      <c r="H52" s="102" t="s">
        <v>31</v>
      </c>
      <c r="I52" s="102">
        <v>100</v>
      </c>
      <c r="J52" s="102" t="s">
        <v>21</v>
      </c>
      <c r="N52" s="132">
        <v>7.9</v>
      </c>
      <c r="P52" s="132">
        <v>7.9</v>
      </c>
      <c r="S52" s="136">
        <v>11.5</v>
      </c>
      <c r="T52" s="136">
        <v>20.7</v>
      </c>
      <c r="U52" s="102">
        <v>76.2</v>
      </c>
      <c r="V52" s="102" t="s">
        <v>243</v>
      </c>
    </row>
    <row r="53" spans="2:21" ht="12.75">
      <c r="B53" s="102" t="s">
        <v>61</v>
      </c>
      <c r="C53" s="102" t="s">
        <v>15</v>
      </c>
      <c r="D53" s="106">
        <v>40076</v>
      </c>
      <c r="E53" s="107">
        <v>0.3229166666666667</v>
      </c>
      <c r="H53" s="102" t="s">
        <v>31</v>
      </c>
      <c r="I53" s="102">
        <v>100</v>
      </c>
      <c r="J53" s="102" t="s">
        <v>21</v>
      </c>
      <c r="N53" s="132">
        <v>8.7</v>
      </c>
      <c r="P53" s="132">
        <v>8.7</v>
      </c>
      <c r="S53" s="136">
        <v>5</v>
      </c>
      <c r="T53" s="136">
        <v>17.5</v>
      </c>
      <c r="U53" s="102">
        <v>95.2</v>
      </c>
    </row>
    <row r="54" spans="2:22" ht="12.75">
      <c r="B54" s="102" t="s">
        <v>61</v>
      </c>
      <c r="C54" s="102" t="s">
        <v>15</v>
      </c>
      <c r="D54" s="106">
        <v>40090</v>
      </c>
      <c r="E54" s="107">
        <v>0.3263888888888889</v>
      </c>
      <c r="F54" s="102" t="s">
        <v>16</v>
      </c>
      <c r="G54" s="102" t="s">
        <v>27</v>
      </c>
      <c r="H54" s="102" t="s">
        <v>31</v>
      </c>
      <c r="I54" s="102">
        <v>100</v>
      </c>
      <c r="J54" s="102" t="s">
        <v>21</v>
      </c>
      <c r="N54" s="132">
        <v>8.7</v>
      </c>
      <c r="P54" s="132" t="s">
        <v>392</v>
      </c>
      <c r="S54" s="136">
        <v>12.5</v>
      </c>
      <c r="T54" s="136">
        <v>15.7</v>
      </c>
      <c r="U54" s="102">
        <v>108.9</v>
      </c>
      <c r="V54" s="102" t="s">
        <v>273</v>
      </c>
    </row>
    <row r="55" spans="2:22" ht="12.75">
      <c r="B55" s="102" t="s">
        <v>61</v>
      </c>
      <c r="C55" s="102" t="s">
        <v>15</v>
      </c>
      <c r="D55" s="106">
        <v>40090</v>
      </c>
      <c r="E55" s="107">
        <v>0.3263888888888889</v>
      </c>
      <c r="F55" s="102" t="s">
        <v>16</v>
      </c>
      <c r="G55" s="102" t="s">
        <v>27</v>
      </c>
      <c r="H55" s="108" t="s">
        <v>22</v>
      </c>
      <c r="I55" s="102">
        <v>100</v>
      </c>
      <c r="J55" s="102" t="s">
        <v>21</v>
      </c>
      <c r="O55" s="132">
        <v>8.7</v>
      </c>
      <c r="S55" s="136">
        <v>12.5</v>
      </c>
      <c r="T55" s="136">
        <v>15.7</v>
      </c>
      <c r="U55" s="102">
        <v>108.9</v>
      </c>
      <c r="V55" s="102" t="s">
        <v>243</v>
      </c>
    </row>
    <row r="56" spans="2:22" ht="12.75">
      <c r="B56" s="102" t="s">
        <v>61</v>
      </c>
      <c r="C56" s="102" t="s">
        <v>15</v>
      </c>
      <c r="D56" s="106">
        <v>40104</v>
      </c>
      <c r="E56" s="107">
        <v>0.3611111111111111</v>
      </c>
      <c r="F56" s="102" t="s">
        <v>16</v>
      </c>
      <c r="H56" s="102" t="s">
        <v>31</v>
      </c>
      <c r="I56" s="102">
        <v>100</v>
      </c>
      <c r="J56" s="102" t="s">
        <v>21</v>
      </c>
      <c r="N56" s="132">
        <v>8.7</v>
      </c>
      <c r="P56" s="132">
        <v>8.7</v>
      </c>
      <c r="S56" s="136">
        <v>4.5</v>
      </c>
      <c r="T56" s="136">
        <v>9.3</v>
      </c>
      <c r="U56" s="102">
        <v>78.3</v>
      </c>
      <c r="V56" s="102" t="s">
        <v>243</v>
      </c>
    </row>
    <row r="57" spans="2:20" s="190" customFormat="1" ht="15">
      <c r="B57" s="192" t="s">
        <v>340</v>
      </c>
      <c r="C57" s="192"/>
      <c r="D57" s="200"/>
      <c r="E57" s="200"/>
      <c r="F57" s="192"/>
      <c r="G57" s="192"/>
      <c r="H57" s="192"/>
      <c r="I57" s="192"/>
      <c r="J57" s="192"/>
      <c r="K57" s="199"/>
      <c r="L57" s="199"/>
      <c r="M57" s="199"/>
      <c r="N57" s="198">
        <f>GEOMEAN(N46:N56)</f>
        <v>8.372873373167655</v>
      </c>
      <c r="O57" s="198"/>
      <c r="P57" s="198">
        <f>GEOMEAN(P46:P56)</f>
        <v>8.332857059038412</v>
      </c>
      <c r="S57" s="203"/>
      <c r="T57" s="203"/>
    </row>
    <row r="58" spans="2:22" ht="12.75">
      <c r="B58" s="225"/>
      <c r="C58" s="226"/>
      <c r="D58" s="226"/>
      <c r="E58" s="226"/>
      <c r="F58" s="226"/>
      <c r="G58" s="226"/>
      <c r="H58" s="226"/>
      <c r="I58" s="226"/>
      <c r="J58" s="226"/>
      <c r="K58" s="226"/>
      <c r="L58" s="226"/>
      <c r="M58" s="226"/>
      <c r="N58" s="226"/>
      <c r="O58" s="226"/>
      <c r="P58" s="226"/>
      <c r="Q58" s="226"/>
      <c r="R58" s="226"/>
      <c r="S58" s="226"/>
      <c r="T58" s="227"/>
      <c r="U58" s="113"/>
      <c r="V58" s="113"/>
    </row>
    <row r="59" spans="2:20" s="109" customFormat="1" ht="14.25" customHeight="1">
      <c r="B59" s="130" t="s">
        <v>383</v>
      </c>
      <c r="D59" s="111"/>
      <c r="E59" s="111"/>
      <c r="K59" s="133"/>
      <c r="L59" s="133"/>
      <c r="M59" s="133"/>
      <c r="N59" s="133"/>
      <c r="O59" s="133"/>
      <c r="P59" s="133"/>
      <c r="S59" s="137"/>
      <c r="T59" s="137"/>
    </row>
    <row r="60" spans="1:22" ht="12.75">
      <c r="A60" s="113" t="s">
        <v>82</v>
      </c>
      <c r="B60" s="113" t="s">
        <v>83</v>
      </c>
      <c r="C60" s="113" t="s">
        <v>15</v>
      </c>
      <c r="D60" s="114">
        <v>39992</v>
      </c>
      <c r="E60" s="116">
        <v>0.3055555555555555</v>
      </c>
      <c r="F60" s="113" t="s">
        <v>16</v>
      </c>
      <c r="G60" s="113" t="s">
        <v>17</v>
      </c>
      <c r="H60" s="113" t="s">
        <v>31</v>
      </c>
      <c r="I60" s="113">
        <v>100</v>
      </c>
      <c r="J60" s="113" t="s">
        <v>21</v>
      </c>
      <c r="N60" s="134">
        <v>8.9</v>
      </c>
      <c r="O60" s="134"/>
      <c r="P60" s="134">
        <v>8.9</v>
      </c>
      <c r="Q60" s="113"/>
      <c r="R60" s="113"/>
      <c r="S60" s="138">
        <v>16.5</v>
      </c>
      <c r="T60" s="138">
        <v>19.6</v>
      </c>
      <c r="U60" s="113">
        <v>53.6</v>
      </c>
      <c r="V60" s="113"/>
    </row>
    <row r="61" spans="1:22" ht="12.75">
      <c r="A61" s="113"/>
      <c r="B61" s="113" t="s">
        <v>83</v>
      </c>
      <c r="C61" s="113" t="s">
        <v>15</v>
      </c>
      <c r="D61" s="114">
        <v>39992</v>
      </c>
      <c r="E61" s="116">
        <v>0.3055555555555555</v>
      </c>
      <c r="F61" s="113" t="s">
        <v>16</v>
      </c>
      <c r="G61" s="113" t="s">
        <v>17</v>
      </c>
      <c r="H61" s="117" t="s">
        <v>22</v>
      </c>
      <c r="I61" s="113">
        <v>100</v>
      </c>
      <c r="J61" s="113" t="s">
        <v>21</v>
      </c>
      <c r="O61" s="134">
        <v>8.9</v>
      </c>
      <c r="Q61" s="113"/>
      <c r="R61" s="113"/>
      <c r="S61" s="138">
        <v>16.5</v>
      </c>
      <c r="T61" s="138">
        <v>19.6</v>
      </c>
      <c r="U61" s="113">
        <v>53.6</v>
      </c>
      <c r="V61" s="113"/>
    </row>
    <row r="62" spans="1:22" ht="12.75">
      <c r="A62" s="113"/>
      <c r="B62" s="113" t="s">
        <v>83</v>
      </c>
      <c r="C62" s="113" t="s">
        <v>15</v>
      </c>
      <c r="D62" s="114">
        <v>40006</v>
      </c>
      <c r="E62" s="116">
        <v>0.34027777777777773</v>
      </c>
      <c r="F62" s="113" t="s">
        <v>16</v>
      </c>
      <c r="G62" s="113" t="s">
        <v>17</v>
      </c>
      <c r="H62" s="113" t="s">
        <v>31</v>
      </c>
      <c r="I62" s="113">
        <v>100</v>
      </c>
      <c r="J62" s="113" t="s">
        <v>21</v>
      </c>
      <c r="N62" s="134">
        <v>9.3</v>
      </c>
      <c r="O62" s="134"/>
      <c r="P62" s="134">
        <v>9.3</v>
      </c>
      <c r="Q62" s="113"/>
      <c r="R62" s="113"/>
      <c r="S62" s="138">
        <v>18.5</v>
      </c>
      <c r="T62" s="138">
        <v>17.85</v>
      </c>
      <c r="U62" s="113">
        <v>40.6</v>
      </c>
      <c r="V62" s="113"/>
    </row>
    <row r="63" spans="1:22" ht="12.75">
      <c r="A63" s="113"/>
      <c r="B63" s="113" t="s">
        <v>83</v>
      </c>
      <c r="C63" s="113" t="s">
        <v>15</v>
      </c>
      <c r="D63" s="114">
        <v>40020</v>
      </c>
      <c r="E63" s="116">
        <v>0.3611111111111111</v>
      </c>
      <c r="F63" s="113" t="s">
        <v>171</v>
      </c>
      <c r="G63" s="113" t="s">
        <v>30</v>
      </c>
      <c r="H63" s="113" t="s">
        <v>31</v>
      </c>
      <c r="I63" s="113">
        <v>100</v>
      </c>
      <c r="J63" s="113" t="s">
        <v>21</v>
      </c>
      <c r="N63" s="134">
        <v>8.4</v>
      </c>
      <c r="O63" s="134"/>
      <c r="P63" s="134">
        <v>8.4</v>
      </c>
      <c r="Q63" s="113"/>
      <c r="R63" s="113"/>
      <c r="S63" s="138">
        <v>18.5</v>
      </c>
      <c r="T63" s="138">
        <v>20.6</v>
      </c>
      <c r="U63" s="113">
        <v>67.9</v>
      </c>
      <c r="V63" s="113" t="s">
        <v>180</v>
      </c>
    </row>
    <row r="64" spans="1:22" ht="12.75">
      <c r="A64" s="113"/>
      <c r="B64" s="113" t="s">
        <v>83</v>
      </c>
      <c r="C64" s="113" t="s">
        <v>15</v>
      </c>
      <c r="D64" s="114">
        <v>40034</v>
      </c>
      <c r="E64" s="116">
        <v>0.3298611111111111</v>
      </c>
      <c r="F64" s="113" t="s">
        <v>79</v>
      </c>
      <c r="G64" s="113"/>
      <c r="H64" s="113" t="s">
        <v>31</v>
      </c>
      <c r="I64" s="113">
        <v>100</v>
      </c>
      <c r="J64" s="113" t="s">
        <v>21</v>
      </c>
      <c r="N64" s="134">
        <v>7.8</v>
      </c>
      <c r="O64" s="134"/>
      <c r="P64" s="134">
        <v>7.8</v>
      </c>
      <c r="Q64" s="113"/>
      <c r="R64" s="113"/>
      <c r="S64" s="138">
        <v>14.5</v>
      </c>
      <c r="T64" s="138">
        <v>21.7</v>
      </c>
      <c r="U64" s="113">
        <v>53.3</v>
      </c>
      <c r="V64" s="113" t="s">
        <v>199</v>
      </c>
    </row>
    <row r="65" spans="1:22" ht="12.75">
      <c r="A65" s="113"/>
      <c r="B65" s="113" t="s">
        <v>83</v>
      </c>
      <c r="C65" s="113" t="s">
        <v>15</v>
      </c>
      <c r="D65" s="114">
        <v>40048</v>
      </c>
      <c r="E65" s="116">
        <v>0.3263888888888889</v>
      </c>
      <c r="F65" s="113" t="s">
        <v>223</v>
      </c>
      <c r="G65" s="113"/>
      <c r="H65" s="113" t="s">
        <v>31</v>
      </c>
      <c r="I65" s="113">
        <v>100</v>
      </c>
      <c r="J65" s="113" t="s">
        <v>21</v>
      </c>
      <c r="N65" s="134">
        <v>7</v>
      </c>
      <c r="O65" s="134"/>
      <c r="P65" s="134">
        <v>7</v>
      </c>
      <c r="Q65" s="113">
        <v>7.1</v>
      </c>
      <c r="R65" s="113"/>
      <c r="S65" s="138">
        <v>23.1</v>
      </c>
      <c r="T65" s="138">
        <v>25.4</v>
      </c>
      <c r="U65" s="113">
        <v>76.1</v>
      </c>
      <c r="V65" s="113" t="s">
        <v>229</v>
      </c>
    </row>
    <row r="66" spans="1:22" ht="12.75">
      <c r="A66" s="113"/>
      <c r="B66" s="113" t="s">
        <v>83</v>
      </c>
      <c r="C66" s="113" t="s">
        <v>15</v>
      </c>
      <c r="D66" s="114">
        <v>40048</v>
      </c>
      <c r="E66" s="116">
        <v>0.3263888888888889</v>
      </c>
      <c r="F66" s="113" t="s">
        <v>223</v>
      </c>
      <c r="G66" s="113"/>
      <c r="H66" s="117" t="s">
        <v>22</v>
      </c>
      <c r="I66" s="113">
        <v>100</v>
      </c>
      <c r="J66" s="113" t="s">
        <v>21</v>
      </c>
      <c r="O66" s="134">
        <v>7</v>
      </c>
      <c r="Q66" s="113"/>
      <c r="R66" s="113"/>
      <c r="S66" s="138">
        <v>23.1</v>
      </c>
      <c r="T66" s="138">
        <v>25.4</v>
      </c>
      <c r="U66" s="113">
        <v>76.1</v>
      </c>
      <c r="V66" s="113" t="s">
        <v>229</v>
      </c>
    </row>
    <row r="67" spans="1:22" ht="12.75">
      <c r="A67" s="113"/>
      <c r="B67" s="113" t="s">
        <v>83</v>
      </c>
      <c r="C67" s="113" t="s">
        <v>15</v>
      </c>
      <c r="D67" s="114">
        <v>40062</v>
      </c>
      <c r="E67" s="116">
        <v>0.34027777777777773</v>
      </c>
      <c r="F67" s="113" t="s">
        <v>79</v>
      </c>
      <c r="G67" s="113"/>
      <c r="H67" s="113" t="s">
        <v>31</v>
      </c>
      <c r="I67" s="113">
        <v>100</v>
      </c>
      <c r="J67" s="113" t="s">
        <v>21</v>
      </c>
      <c r="N67" s="134">
        <v>7.8</v>
      </c>
      <c r="O67" s="134"/>
      <c r="P67" s="134">
        <v>7.8</v>
      </c>
      <c r="Q67" s="113"/>
      <c r="R67" s="113"/>
      <c r="S67" s="138">
        <v>13</v>
      </c>
      <c r="T67" s="138">
        <v>20.3</v>
      </c>
      <c r="U67" s="113">
        <v>76.9</v>
      </c>
      <c r="V67" s="113" t="s">
        <v>245</v>
      </c>
    </row>
    <row r="68" spans="1:22" ht="12.75">
      <c r="A68" s="113"/>
      <c r="B68" s="113" t="s">
        <v>83</v>
      </c>
      <c r="C68" s="113" t="s">
        <v>15</v>
      </c>
      <c r="D68" s="114">
        <v>40076</v>
      </c>
      <c r="E68" s="116">
        <v>0.3541666666666667</v>
      </c>
      <c r="F68" s="113" t="s">
        <v>79</v>
      </c>
      <c r="G68" s="113"/>
      <c r="H68" s="113" t="s">
        <v>31</v>
      </c>
      <c r="I68" s="113">
        <v>100</v>
      </c>
      <c r="J68" s="113" t="s">
        <v>21</v>
      </c>
      <c r="N68" s="134">
        <v>8.7</v>
      </c>
      <c r="O68" s="134"/>
      <c r="P68" s="134">
        <v>8.7</v>
      </c>
      <c r="Q68" s="113"/>
      <c r="R68" s="113"/>
      <c r="S68" s="138">
        <v>9</v>
      </c>
      <c r="T68" s="138">
        <v>17.5</v>
      </c>
      <c r="U68" s="113">
        <v>95.7</v>
      </c>
      <c r="V68" s="113"/>
    </row>
    <row r="69" spans="1:22" ht="12.75">
      <c r="A69" s="113"/>
      <c r="B69" s="113" t="s">
        <v>83</v>
      </c>
      <c r="C69" s="113" t="s">
        <v>15</v>
      </c>
      <c r="D69" s="114">
        <v>40090</v>
      </c>
      <c r="E69" s="116">
        <v>0.3541666666666667</v>
      </c>
      <c r="F69" s="113" t="s">
        <v>16</v>
      </c>
      <c r="G69" s="113" t="s">
        <v>27</v>
      </c>
      <c r="H69" s="113" t="s">
        <v>31</v>
      </c>
      <c r="I69" s="113">
        <v>100</v>
      </c>
      <c r="J69" s="113" t="s">
        <v>21</v>
      </c>
      <c r="N69" s="134">
        <v>8.7</v>
      </c>
      <c r="O69" s="134"/>
      <c r="P69" s="132" t="s">
        <v>392</v>
      </c>
      <c r="Q69" s="113"/>
      <c r="R69" s="113"/>
      <c r="S69" s="138">
        <v>13.5</v>
      </c>
      <c r="T69" s="138">
        <v>15.6</v>
      </c>
      <c r="U69" s="113">
        <v>109.3</v>
      </c>
      <c r="V69" s="113"/>
    </row>
    <row r="70" spans="1:22" ht="12.75">
      <c r="A70" s="113"/>
      <c r="B70" s="113" t="s">
        <v>83</v>
      </c>
      <c r="C70" s="113" t="s">
        <v>15</v>
      </c>
      <c r="D70" s="114">
        <v>40104</v>
      </c>
      <c r="E70" s="116">
        <v>0.37847222222222227</v>
      </c>
      <c r="F70" s="113" t="s">
        <v>16</v>
      </c>
      <c r="G70" s="113"/>
      <c r="H70" s="113" t="s">
        <v>31</v>
      </c>
      <c r="I70" s="113">
        <v>100</v>
      </c>
      <c r="J70" s="113" t="s">
        <v>21</v>
      </c>
      <c r="N70" s="134">
        <v>8.2</v>
      </c>
      <c r="O70" s="134"/>
      <c r="P70" s="134">
        <v>8.2</v>
      </c>
      <c r="Q70" s="113"/>
      <c r="R70" s="113"/>
      <c r="S70" s="138">
        <v>4</v>
      </c>
      <c r="T70" s="138">
        <v>9</v>
      </c>
      <c r="U70" s="113">
        <v>78.9</v>
      </c>
      <c r="V70" s="113" t="s">
        <v>288</v>
      </c>
    </row>
    <row r="71" spans="1:22" ht="12.75">
      <c r="A71" s="113"/>
      <c r="B71" s="113" t="s">
        <v>83</v>
      </c>
      <c r="C71" s="113" t="s">
        <v>15</v>
      </c>
      <c r="D71" s="114">
        <v>40104</v>
      </c>
      <c r="E71" s="116">
        <v>0.37847222222222227</v>
      </c>
      <c r="F71" s="113" t="s">
        <v>16</v>
      </c>
      <c r="G71" s="113"/>
      <c r="H71" s="117" t="s">
        <v>22</v>
      </c>
      <c r="I71" s="113">
        <v>100</v>
      </c>
      <c r="J71" s="113" t="s">
        <v>21</v>
      </c>
      <c r="O71" s="134">
        <v>8.2</v>
      </c>
      <c r="Q71" s="113"/>
      <c r="R71" s="113"/>
      <c r="S71" s="138">
        <v>4</v>
      </c>
      <c r="T71" s="138">
        <v>9</v>
      </c>
      <c r="U71" s="113">
        <v>78.9</v>
      </c>
      <c r="V71" s="113"/>
    </row>
    <row r="72" spans="2:20" s="190" customFormat="1" ht="15">
      <c r="B72" s="192" t="s">
        <v>344</v>
      </c>
      <c r="C72" s="192"/>
      <c r="D72" s="200"/>
      <c r="E72" s="201"/>
      <c r="F72" s="192"/>
      <c r="G72" s="192"/>
      <c r="H72" s="192"/>
      <c r="I72" s="192"/>
      <c r="J72" s="192"/>
      <c r="K72" s="199"/>
      <c r="L72" s="199"/>
      <c r="M72" s="199"/>
      <c r="N72" s="198">
        <f>GEOMEAN(N60:N71)</f>
        <v>8.284277714695124</v>
      </c>
      <c r="O72" s="198"/>
      <c r="P72" s="198">
        <f>GEOMEAN(P60:P71)</f>
        <v>8.233729097974514</v>
      </c>
      <c r="S72" s="203"/>
      <c r="T72" s="203"/>
    </row>
    <row r="73" spans="2:20" s="109" customFormat="1" ht="12.75">
      <c r="B73" s="217"/>
      <c r="C73" s="218"/>
      <c r="D73" s="218"/>
      <c r="E73" s="218"/>
      <c r="F73" s="218"/>
      <c r="G73" s="218"/>
      <c r="H73" s="218"/>
      <c r="I73" s="218"/>
      <c r="J73" s="218"/>
      <c r="K73" s="218"/>
      <c r="L73" s="218"/>
      <c r="M73" s="218"/>
      <c r="N73" s="218"/>
      <c r="O73" s="218"/>
      <c r="P73" s="218"/>
      <c r="Q73" s="218"/>
      <c r="R73" s="218"/>
      <c r="S73" s="218"/>
      <c r="T73" s="219"/>
    </row>
    <row r="74" spans="1:20" ht="15">
      <c r="A74" s="113"/>
      <c r="B74" s="130" t="s">
        <v>319</v>
      </c>
      <c r="F74" s="118"/>
      <c r="G74" s="113"/>
      <c r="H74" s="113"/>
      <c r="I74" s="113"/>
      <c r="S74" s="136"/>
      <c r="T74" s="136"/>
    </row>
    <row r="75" spans="1:22" ht="12.75">
      <c r="A75" s="102" t="s">
        <v>70</v>
      </c>
      <c r="B75" s="102" t="s">
        <v>71</v>
      </c>
      <c r="C75" s="102" t="s">
        <v>15</v>
      </c>
      <c r="D75" s="106">
        <v>39992</v>
      </c>
      <c r="E75" s="107">
        <v>0.2847222222222222</v>
      </c>
      <c r="F75" s="102" t="s">
        <v>16</v>
      </c>
      <c r="G75" s="102" t="s">
        <v>17</v>
      </c>
      <c r="H75" s="102" t="s">
        <v>31</v>
      </c>
      <c r="I75" s="102">
        <v>100</v>
      </c>
      <c r="J75" s="102" t="s">
        <v>21</v>
      </c>
      <c r="N75" s="132">
        <v>8.8</v>
      </c>
      <c r="P75" s="132">
        <v>8.8</v>
      </c>
      <c r="S75" s="136">
        <v>16.5</v>
      </c>
      <c r="T75" s="136">
        <v>19.6</v>
      </c>
      <c r="U75" s="102">
        <v>54.6</v>
      </c>
      <c r="V75" s="102" t="s">
        <v>117</v>
      </c>
    </row>
    <row r="76" spans="2:22" ht="12.75">
      <c r="B76" s="102" t="s">
        <v>71</v>
      </c>
      <c r="C76" s="102" t="s">
        <v>15</v>
      </c>
      <c r="D76" s="106">
        <v>40062</v>
      </c>
      <c r="E76" s="107">
        <v>0.3611111111111111</v>
      </c>
      <c r="F76" s="102" t="s">
        <v>79</v>
      </c>
      <c r="H76" s="102" t="s">
        <v>38</v>
      </c>
      <c r="I76" s="102">
        <v>100</v>
      </c>
      <c r="J76" s="102" t="s">
        <v>21</v>
      </c>
      <c r="N76" s="132">
        <v>7.7</v>
      </c>
      <c r="P76" s="132">
        <v>7.7</v>
      </c>
      <c r="S76" s="136">
        <v>13</v>
      </c>
      <c r="T76" s="136">
        <v>20.1</v>
      </c>
      <c r="U76" s="102">
        <v>77.9</v>
      </c>
      <c r="V76" s="102" t="s">
        <v>248</v>
      </c>
    </row>
    <row r="77" spans="2:20" ht="12.75">
      <c r="B77" s="102" t="s">
        <v>71</v>
      </c>
      <c r="C77" s="102" t="s">
        <v>161</v>
      </c>
      <c r="D77" s="106">
        <v>40104</v>
      </c>
      <c r="E77" s="107">
        <v>0.37152777777777773</v>
      </c>
      <c r="F77" s="102" t="s">
        <v>16</v>
      </c>
      <c r="H77" s="102" t="s">
        <v>38</v>
      </c>
      <c r="I77" s="102">
        <v>100</v>
      </c>
      <c r="J77" s="102" t="s">
        <v>21</v>
      </c>
      <c r="N77" s="132">
        <v>9.2</v>
      </c>
      <c r="P77" s="132">
        <v>9.2</v>
      </c>
      <c r="S77" s="136"/>
      <c r="T77" s="136">
        <v>9.8</v>
      </c>
    </row>
    <row r="78" spans="2:20" s="190" customFormat="1" ht="15">
      <c r="B78" s="192" t="s">
        <v>342</v>
      </c>
      <c r="C78" s="192"/>
      <c r="D78" s="200"/>
      <c r="E78" s="200"/>
      <c r="F78" s="192"/>
      <c r="G78" s="192"/>
      <c r="H78" s="192"/>
      <c r="I78" s="192"/>
      <c r="J78" s="192"/>
      <c r="K78" s="199"/>
      <c r="L78" s="199"/>
      <c r="M78" s="199"/>
      <c r="N78" s="198">
        <f>GEOMEAN(N75:N77)</f>
        <v>8.542541059274296</v>
      </c>
      <c r="O78" s="198"/>
      <c r="P78" s="198">
        <f>GEOMEAN(P75:P77)</f>
        <v>8.542541059274296</v>
      </c>
      <c r="S78" s="203"/>
      <c r="T78" s="203"/>
    </row>
    <row r="79" spans="2:20" s="109" customFormat="1" ht="12.75">
      <c r="B79" s="217"/>
      <c r="C79" s="218"/>
      <c r="D79" s="218"/>
      <c r="E79" s="218"/>
      <c r="F79" s="218"/>
      <c r="G79" s="218"/>
      <c r="H79" s="218"/>
      <c r="I79" s="218"/>
      <c r="J79" s="218"/>
      <c r="K79" s="218"/>
      <c r="L79" s="218"/>
      <c r="M79" s="218"/>
      <c r="N79" s="218"/>
      <c r="O79" s="218"/>
      <c r="P79" s="218"/>
      <c r="Q79" s="218"/>
      <c r="R79" s="218"/>
      <c r="S79" s="218"/>
      <c r="T79" s="219"/>
    </row>
    <row r="80" spans="2:20" s="109" customFormat="1" ht="15">
      <c r="B80" s="130" t="s">
        <v>320</v>
      </c>
      <c r="D80" s="111"/>
      <c r="E80" s="111"/>
      <c r="K80" s="133"/>
      <c r="L80" s="133"/>
      <c r="M80" s="133"/>
      <c r="N80" s="133"/>
      <c r="O80" s="133"/>
      <c r="P80" s="133"/>
      <c r="S80" s="137"/>
      <c r="T80" s="137"/>
    </row>
    <row r="81" spans="1:22" ht="12.75">
      <c r="A81" s="120" t="s">
        <v>143</v>
      </c>
      <c r="B81" s="102" t="s">
        <v>160</v>
      </c>
      <c r="C81" s="102" t="s">
        <v>161</v>
      </c>
      <c r="D81" s="106">
        <v>40006</v>
      </c>
      <c r="E81" s="107">
        <v>0.3125</v>
      </c>
      <c r="F81" s="102" t="s">
        <v>16</v>
      </c>
      <c r="G81" s="102" t="s">
        <v>17</v>
      </c>
      <c r="H81" s="102" t="s">
        <v>31</v>
      </c>
      <c r="I81" s="102">
        <v>100</v>
      </c>
      <c r="J81" s="102" t="s">
        <v>21</v>
      </c>
      <c r="N81" s="132">
        <v>9.8</v>
      </c>
      <c r="P81" s="132">
        <v>9.8</v>
      </c>
      <c r="S81" s="136"/>
      <c r="T81" s="136">
        <v>18</v>
      </c>
      <c r="U81" s="102">
        <v>39</v>
      </c>
      <c r="V81" s="102" t="s">
        <v>163</v>
      </c>
    </row>
    <row r="82" spans="2:22" ht="12.75">
      <c r="B82" s="102" t="s">
        <v>160</v>
      </c>
      <c r="C82" s="102" t="s">
        <v>161</v>
      </c>
      <c r="D82" s="106">
        <v>40006</v>
      </c>
      <c r="E82" s="107">
        <v>0.3125</v>
      </c>
      <c r="F82" s="102" t="s">
        <v>16</v>
      </c>
      <c r="G82" s="102" t="s">
        <v>17</v>
      </c>
      <c r="H82" s="102" t="s">
        <v>183</v>
      </c>
      <c r="I82" s="102">
        <v>100</v>
      </c>
      <c r="J82" s="102" t="s">
        <v>21</v>
      </c>
      <c r="O82" s="132">
        <v>9.8</v>
      </c>
      <c r="S82" s="136"/>
      <c r="T82" s="136">
        <v>18</v>
      </c>
      <c r="U82" s="102">
        <v>39</v>
      </c>
      <c r="V82" s="102" t="s">
        <v>166</v>
      </c>
    </row>
    <row r="83" spans="2:22" ht="12.75">
      <c r="B83" s="102" t="s">
        <v>160</v>
      </c>
      <c r="C83" s="102" t="s">
        <v>161</v>
      </c>
      <c r="D83" s="106">
        <v>40020</v>
      </c>
      <c r="E83" s="107">
        <v>0.3125</v>
      </c>
      <c r="F83" s="102" t="s">
        <v>16</v>
      </c>
      <c r="G83" s="102" t="s">
        <v>27</v>
      </c>
      <c r="H83" s="102" t="s">
        <v>31</v>
      </c>
      <c r="I83" s="102">
        <v>100</v>
      </c>
      <c r="J83" s="102" t="s">
        <v>21</v>
      </c>
      <c r="N83" s="132">
        <v>8.5</v>
      </c>
      <c r="P83" s="132" t="s">
        <v>392</v>
      </c>
      <c r="S83" s="136">
        <v>21</v>
      </c>
      <c r="T83" s="136">
        <v>20.8</v>
      </c>
      <c r="U83" s="102">
        <v>67</v>
      </c>
      <c r="V83" s="102" t="s">
        <v>182</v>
      </c>
    </row>
    <row r="84" spans="2:22" ht="12.75">
      <c r="B84" s="102" t="s">
        <v>160</v>
      </c>
      <c r="C84" s="102" t="s">
        <v>161</v>
      </c>
      <c r="D84" s="106">
        <v>40020</v>
      </c>
      <c r="E84" s="107">
        <v>0.3125</v>
      </c>
      <c r="F84" s="102" t="s">
        <v>16</v>
      </c>
      <c r="G84" s="102" t="s">
        <v>27</v>
      </c>
      <c r="H84" s="102" t="s">
        <v>183</v>
      </c>
      <c r="I84" s="102">
        <v>100</v>
      </c>
      <c r="J84" s="102" t="s">
        <v>21</v>
      </c>
      <c r="O84" s="132">
        <v>8.5</v>
      </c>
      <c r="S84" s="136">
        <v>21</v>
      </c>
      <c r="T84" s="136">
        <v>20.8</v>
      </c>
      <c r="U84" s="102">
        <v>67</v>
      </c>
      <c r="V84" s="102" t="s">
        <v>182</v>
      </c>
    </row>
    <row r="85" spans="2:22" ht="12.75">
      <c r="B85" s="102" t="s">
        <v>160</v>
      </c>
      <c r="C85" s="102" t="s">
        <v>161</v>
      </c>
      <c r="D85" s="106">
        <v>40034</v>
      </c>
      <c r="E85" s="107">
        <v>0.3125</v>
      </c>
      <c r="F85" s="102" t="s">
        <v>79</v>
      </c>
      <c r="G85" s="102" t="s">
        <v>200</v>
      </c>
      <c r="H85" s="102" t="s">
        <v>31</v>
      </c>
      <c r="I85" s="102">
        <v>100</v>
      </c>
      <c r="J85" s="102" t="s">
        <v>21</v>
      </c>
      <c r="N85" s="132">
        <v>8.1</v>
      </c>
      <c r="P85" s="132">
        <v>8.1</v>
      </c>
      <c r="R85" s="102">
        <v>8.2</v>
      </c>
      <c r="S85" s="136">
        <v>18</v>
      </c>
      <c r="T85" s="136">
        <v>21.8</v>
      </c>
      <c r="U85" s="102">
        <v>51.4</v>
      </c>
      <c r="V85" s="102" t="s">
        <v>201</v>
      </c>
    </row>
    <row r="86" spans="2:21" ht="13.5" thickBot="1">
      <c r="B86" s="102" t="s">
        <v>160</v>
      </c>
      <c r="C86" s="102" t="s">
        <v>161</v>
      </c>
      <c r="D86" s="106">
        <v>40034</v>
      </c>
      <c r="E86" s="107">
        <v>0.3125</v>
      </c>
      <c r="F86" s="102" t="s">
        <v>79</v>
      </c>
      <c r="H86" s="102" t="s">
        <v>183</v>
      </c>
      <c r="I86" s="102">
        <v>100</v>
      </c>
      <c r="J86" s="102" t="s">
        <v>21</v>
      </c>
      <c r="N86" s="168">
        <v>8.2</v>
      </c>
      <c r="P86" s="168">
        <v>8.2</v>
      </c>
      <c r="S86" s="136">
        <v>18</v>
      </c>
      <c r="T86" s="136">
        <v>21.8</v>
      </c>
      <c r="U86" s="102">
        <v>51.4</v>
      </c>
    </row>
    <row r="87" spans="2:22" ht="13.5" thickBot="1">
      <c r="B87" s="102" t="s">
        <v>160</v>
      </c>
      <c r="C87" s="102" t="s">
        <v>161</v>
      </c>
      <c r="D87" s="106">
        <v>40048</v>
      </c>
      <c r="E87" s="107">
        <v>0.3333333333333333</v>
      </c>
      <c r="F87" s="102" t="s">
        <v>16</v>
      </c>
      <c r="G87" s="102" t="s">
        <v>231</v>
      </c>
      <c r="H87" s="102" t="s">
        <v>31</v>
      </c>
      <c r="I87" s="102">
        <v>100</v>
      </c>
      <c r="J87" s="102" t="s">
        <v>21</v>
      </c>
      <c r="M87" s="139"/>
      <c r="N87" s="169">
        <v>6.6</v>
      </c>
      <c r="O87" s="140"/>
      <c r="P87" s="169">
        <v>6.6</v>
      </c>
      <c r="Q87" s="170"/>
      <c r="S87" s="136">
        <v>24</v>
      </c>
      <c r="T87" s="136">
        <v>25</v>
      </c>
      <c r="U87" s="102">
        <v>76.05</v>
      </c>
      <c r="V87" s="102" t="s">
        <v>233</v>
      </c>
    </row>
    <row r="88" spans="2:22" ht="12.75">
      <c r="B88" s="102" t="s">
        <v>160</v>
      </c>
      <c r="C88" s="102" t="s">
        <v>125</v>
      </c>
      <c r="D88" s="106">
        <v>40062</v>
      </c>
      <c r="E88" s="107">
        <v>0.37847222222222227</v>
      </c>
      <c r="F88" s="102" t="s">
        <v>79</v>
      </c>
      <c r="H88" s="102" t="s">
        <v>31</v>
      </c>
      <c r="I88" s="102">
        <v>100</v>
      </c>
      <c r="J88" s="102" t="s">
        <v>21</v>
      </c>
      <c r="N88" s="166">
        <v>7.6</v>
      </c>
      <c r="P88" s="166">
        <v>7.6</v>
      </c>
      <c r="S88" s="136"/>
      <c r="T88" s="136">
        <v>20.3</v>
      </c>
      <c r="U88" s="102">
        <v>75</v>
      </c>
      <c r="V88" s="102" t="s">
        <v>255</v>
      </c>
    </row>
    <row r="89" spans="2:22" ht="12.75">
      <c r="B89" s="102" t="s">
        <v>160</v>
      </c>
      <c r="C89" s="102" t="s">
        <v>263</v>
      </c>
      <c r="D89" s="106">
        <v>40076</v>
      </c>
      <c r="E89" s="107">
        <v>0.2881944444444445</v>
      </c>
      <c r="F89" s="102" t="s">
        <v>79</v>
      </c>
      <c r="G89" s="102" t="s">
        <v>231</v>
      </c>
      <c r="H89" s="102" t="s">
        <v>31</v>
      </c>
      <c r="I89" s="102">
        <v>100</v>
      </c>
      <c r="J89" s="102" t="s">
        <v>21</v>
      </c>
      <c r="N89" s="132">
        <v>8.26</v>
      </c>
      <c r="P89" s="132">
        <v>8.26</v>
      </c>
      <c r="S89" s="136">
        <v>11.4</v>
      </c>
      <c r="T89" s="136">
        <v>17.1</v>
      </c>
      <c r="U89" s="102">
        <v>93</v>
      </c>
      <c r="V89" s="102" t="s">
        <v>264</v>
      </c>
    </row>
    <row r="90" spans="2:21" ht="12.75">
      <c r="B90" s="102" t="s">
        <v>160</v>
      </c>
      <c r="C90" s="102" t="s">
        <v>263</v>
      </c>
      <c r="D90" s="106">
        <v>40076</v>
      </c>
      <c r="E90" s="107">
        <v>0.2881944444444445</v>
      </c>
      <c r="F90" s="102" t="s">
        <v>79</v>
      </c>
      <c r="H90" s="108" t="s">
        <v>22</v>
      </c>
      <c r="I90" s="102">
        <v>100</v>
      </c>
      <c r="J90" s="102" t="s">
        <v>21</v>
      </c>
      <c r="O90" s="132">
        <v>8.26</v>
      </c>
      <c r="S90" s="136">
        <v>11.4</v>
      </c>
      <c r="T90" s="136">
        <v>17.1</v>
      </c>
      <c r="U90" s="102">
        <v>93</v>
      </c>
    </row>
    <row r="91" spans="2:21" ht="12.75">
      <c r="B91" s="102" t="s">
        <v>160</v>
      </c>
      <c r="C91" s="102" t="s">
        <v>161</v>
      </c>
      <c r="D91" s="106">
        <v>40090</v>
      </c>
      <c r="E91" s="107">
        <v>0.375</v>
      </c>
      <c r="F91" s="102" t="s">
        <v>16</v>
      </c>
      <c r="G91" s="102" t="s">
        <v>27</v>
      </c>
      <c r="H91" s="102" t="s">
        <v>31</v>
      </c>
      <c r="I91" s="102">
        <v>100</v>
      </c>
      <c r="J91" s="102" t="s">
        <v>21</v>
      </c>
      <c r="N91" s="132">
        <v>8.9</v>
      </c>
      <c r="P91" s="132" t="s">
        <v>392</v>
      </c>
      <c r="S91" s="136"/>
      <c r="T91" s="136">
        <v>15.7</v>
      </c>
      <c r="U91" s="102">
        <v>89.7</v>
      </c>
    </row>
    <row r="92" spans="2:22" ht="12.75">
      <c r="B92" s="102" t="s">
        <v>160</v>
      </c>
      <c r="C92" s="102" t="s">
        <v>161</v>
      </c>
      <c r="D92" s="106">
        <v>40104</v>
      </c>
      <c r="E92" s="107">
        <v>0.37152777777777773</v>
      </c>
      <c r="F92" s="102" t="s">
        <v>16</v>
      </c>
      <c r="H92" s="102" t="s">
        <v>31</v>
      </c>
      <c r="I92" s="102">
        <v>100</v>
      </c>
      <c r="J92" s="102" t="s">
        <v>21</v>
      </c>
      <c r="N92" s="132">
        <v>9.2</v>
      </c>
      <c r="P92" s="132">
        <v>9.2</v>
      </c>
      <c r="S92" s="136"/>
      <c r="T92" s="136">
        <v>9</v>
      </c>
      <c r="V92" s="102" t="s">
        <v>291</v>
      </c>
    </row>
    <row r="93" spans="2:22" ht="12.75">
      <c r="B93" s="102" t="s">
        <v>160</v>
      </c>
      <c r="C93" s="102" t="s">
        <v>161</v>
      </c>
      <c r="D93" s="106">
        <v>40104</v>
      </c>
      <c r="E93" s="107">
        <v>0.37152777777777773</v>
      </c>
      <c r="F93" s="102" t="s">
        <v>16</v>
      </c>
      <c r="G93" s="102" t="s">
        <v>231</v>
      </c>
      <c r="H93" s="108" t="s">
        <v>22</v>
      </c>
      <c r="I93" s="102">
        <v>100</v>
      </c>
      <c r="J93" s="102" t="s">
        <v>21</v>
      </c>
      <c r="O93" s="132">
        <v>9.2</v>
      </c>
      <c r="S93" s="136"/>
      <c r="T93" s="136">
        <v>9</v>
      </c>
      <c r="V93" s="102" t="s">
        <v>293</v>
      </c>
    </row>
    <row r="94" spans="2:20" ht="12.75">
      <c r="B94" s="102" t="s">
        <v>160</v>
      </c>
      <c r="C94" s="102" t="s">
        <v>161</v>
      </c>
      <c r="D94" s="106">
        <v>40104</v>
      </c>
      <c r="E94" s="107">
        <v>0.37152777777777773</v>
      </c>
      <c r="F94" s="102" t="s">
        <v>16</v>
      </c>
      <c r="H94" s="102" t="s">
        <v>183</v>
      </c>
      <c r="I94" s="102">
        <v>100</v>
      </c>
      <c r="J94" s="102" t="s">
        <v>21</v>
      </c>
      <c r="N94" s="132">
        <v>9.2</v>
      </c>
      <c r="P94" s="132">
        <v>9.2</v>
      </c>
      <c r="S94" s="136"/>
      <c r="T94" s="136">
        <v>9</v>
      </c>
    </row>
    <row r="95" spans="2:20" s="190" customFormat="1" ht="15">
      <c r="B95" s="192" t="s">
        <v>348</v>
      </c>
      <c r="C95" s="192"/>
      <c r="D95" s="200"/>
      <c r="E95" s="201"/>
      <c r="F95" s="192"/>
      <c r="G95" s="192"/>
      <c r="H95" s="192"/>
      <c r="I95" s="192"/>
      <c r="J95" s="192"/>
      <c r="K95" s="199"/>
      <c r="L95" s="199"/>
      <c r="M95" s="199"/>
      <c r="N95" s="198">
        <f>GEOMEAN(N81:N94)</f>
        <v>8.389280411361502</v>
      </c>
      <c r="O95" s="198"/>
      <c r="P95" s="198">
        <f>GEOMEAN(P81:P94)</f>
        <v>8.313899533138883</v>
      </c>
      <c r="S95" s="203"/>
      <c r="T95" s="203"/>
    </row>
    <row r="96" spans="2:20" s="109" customFormat="1" ht="12.75">
      <c r="B96" s="217"/>
      <c r="C96" s="218"/>
      <c r="D96" s="218"/>
      <c r="E96" s="218"/>
      <c r="F96" s="218"/>
      <c r="G96" s="218"/>
      <c r="H96" s="218"/>
      <c r="I96" s="218"/>
      <c r="J96" s="218"/>
      <c r="K96" s="218"/>
      <c r="L96" s="218"/>
      <c r="M96" s="218"/>
      <c r="N96" s="218"/>
      <c r="O96" s="218"/>
      <c r="P96" s="218"/>
      <c r="Q96" s="218"/>
      <c r="R96" s="218"/>
      <c r="S96" s="218"/>
      <c r="T96" s="219"/>
    </row>
    <row r="97" spans="2:22" ht="15">
      <c r="B97" s="130" t="s">
        <v>321</v>
      </c>
      <c r="C97" s="113"/>
      <c r="D97" s="119"/>
      <c r="E97" s="119"/>
      <c r="F97" s="115"/>
      <c r="J97" s="113"/>
      <c r="K97" s="134"/>
      <c r="L97" s="134"/>
      <c r="M97" s="134"/>
      <c r="N97" s="134"/>
      <c r="O97" s="134"/>
      <c r="P97" s="134"/>
      <c r="Q97" s="113"/>
      <c r="R97" s="113"/>
      <c r="S97" s="138"/>
      <c r="T97" s="138"/>
      <c r="U97" s="113"/>
      <c r="V97" s="113"/>
    </row>
    <row r="98" spans="1:22" ht="12.75">
      <c r="A98" s="102" t="s">
        <v>86</v>
      </c>
      <c r="B98" s="113" t="s">
        <v>76</v>
      </c>
      <c r="C98" s="102" t="s">
        <v>89</v>
      </c>
      <c r="D98" s="106">
        <v>39992</v>
      </c>
      <c r="E98" s="107">
        <v>0.3993055555555556</v>
      </c>
      <c r="G98" s="102" t="s">
        <v>30</v>
      </c>
      <c r="H98" s="102" t="s">
        <v>31</v>
      </c>
      <c r="I98" s="102">
        <v>100</v>
      </c>
      <c r="J98" s="102" t="s">
        <v>21</v>
      </c>
      <c r="N98" s="132">
        <v>8.8</v>
      </c>
      <c r="P98" s="132">
        <v>8.8</v>
      </c>
      <c r="S98" s="136">
        <v>16.7</v>
      </c>
      <c r="T98" s="136">
        <v>10</v>
      </c>
      <c r="V98" s="102" t="s">
        <v>134</v>
      </c>
    </row>
    <row r="99" spans="2:22" ht="12.75">
      <c r="B99" s="113" t="s">
        <v>76</v>
      </c>
      <c r="C99" s="102" t="s">
        <v>89</v>
      </c>
      <c r="D99" s="106">
        <v>40006</v>
      </c>
      <c r="E99" s="107">
        <v>0.3888888888888889</v>
      </c>
      <c r="F99" s="102" t="s">
        <v>16</v>
      </c>
      <c r="G99" s="102" t="s">
        <v>30</v>
      </c>
      <c r="H99" s="102" t="s">
        <v>31</v>
      </c>
      <c r="I99" s="102">
        <v>100</v>
      </c>
      <c r="J99" s="102" t="s">
        <v>21</v>
      </c>
      <c r="N99" s="132">
        <v>8.8</v>
      </c>
      <c r="P99" s="132">
        <v>8.8</v>
      </c>
      <c r="S99" s="136">
        <v>14.4</v>
      </c>
      <c r="T99" s="136">
        <v>18</v>
      </c>
      <c r="V99" s="102" t="s">
        <v>134</v>
      </c>
    </row>
    <row r="100" spans="2:22" ht="12.75">
      <c r="B100" s="113" t="s">
        <v>76</v>
      </c>
      <c r="C100" s="102" t="s">
        <v>89</v>
      </c>
      <c r="D100" s="106">
        <v>40020</v>
      </c>
      <c r="E100" s="107">
        <v>0.3298611111111111</v>
      </c>
      <c r="F100" s="102" t="s">
        <v>146</v>
      </c>
      <c r="G100" s="102" t="s">
        <v>27</v>
      </c>
      <c r="H100" s="102" t="s">
        <v>31</v>
      </c>
      <c r="I100" s="102">
        <v>100</v>
      </c>
      <c r="J100" s="102" t="s">
        <v>21</v>
      </c>
      <c r="N100" s="132">
        <v>8.3</v>
      </c>
      <c r="P100" s="132" t="s">
        <v>392</v>
      </c>
      <c r="S100" s="136">
        <v>18.3</v>
      </c>
      <c r="T100" s="136">
        <v>15.6</v>
      </c>
      <c r="U100" s="102">
        <v>100</v>
      </c>
      <c r="V100" s="102" t="s">
        <v>186</v>
      </c>
    </row>
    <row r="101" spans="2:22" ht="12.75">
      <c r="B101" s="113" t="s">
        <v>76</v>
      </c>
      <c r="C101" s="102" t="s">
        <v>89</v>
      </c>
      <c r="D101" s="106">
        <v>40034</v>
      </c>
      <c r="E101" s="107">
        <v>0.3194444444444445</v>
      </c>
      <c r="F101" s="102" t="s">
        <v>79</v>
      </c>
      <c r="G101" s="102" t="s">
        <v>30</v>
      </c>
      <c r="H101" s="102" t="s">
        <v>31</v>
      </c>
      <c r="I101" s="102">
        <v>100</v>
      </c>
      <c r="J101" s="102" t="s">
        <v>21</v>
      </c>
      <c r="N101" s="132">
        <v>7.7</v>
      </c>
      <c r="P101" s="132">
        <v>7.7</v>
      </c>
      <c r="S101" s="136">
        <v>14.4</v>
      </c>
      <c r="T101" s="136">
        <v>21</v>
      </c>
      <c r="V101" s="102" t="s">
        <v>205</v>
      </c>
    </row>
    <row r="102" spans="1:22" ht="12.75">
      <c r="A102" s="113"/>
      <c r="B102" s="113" t="s">
        <v>76</v>
      </c>
      <c r="C102" s="113" t="s">
        <v>15</v>
      </c>
      <c r="D102" s="114">
        <v>40034</v>
      </c>
      <c r="E102" s="116">
        <v>0.3333333333333333</v>
      </c>
      <c r="F102" s="113" t="s">
        <v>79</v>
      </c>
      <c r="G102" s="113"/>
      <c r="H102" s="113" t="s">
        <v>38</v>
      </c>
      <c r="I102" s="113">
        <v>100</v>
      </c>
      <c r="J102" s="113" t="s">
        <v>21</v>
      </c>
      <c r="N102" s="134">
        <v>7.7</v>
      </c>
      <c r="O102" s="134"/>
      <c r="P102" s="134">
        <v>7.7</v>
      </c>
      <c r="Q102" s="113"/>
      <c r="R102" s="113"/>
      <c r="S102" s="138"/>
      <c r="T102" s="138"/>
      <c r="U102" s="113"/>
      <c r="V102" s="113" t="s">
        <v>208</v>
      </c>
    </row>
    <row r="103" spans="2:22" ht="13.5" customHeight="1">
      <c r="B103" s="113" t="s">
        <v>76</v>
      </c>
      <c r="C103" s="102" t="s">
        <v>89</v>
      </c>
      <c r="D103" s="106">
        <v>40062</v>
      </c>
      <c r="E103" s="107">
        <v>0.3229166666666667</v>
      </c>
      <c r="F103" s="102" t="s">
        <v>79</v>
      </c>
      <c r="H103" s="102" t="s">
        <v>31</v>
      </c>
      <c r="I103" s="102">
        <v>100</v>
      </c>
      <c r="J103" s="102" t="s">
        <v>21</v>
      </c>
      <c r="N103" s="132">
        <v>7.9</v>
      </c>
      <c r="P103" s="132">
        <v>7.9</v>
      </c>
      <c r="S103" s="136">
        <v>8.9</v>
      </c>
      <c r="T103" s="136">
        <v>19.9</v>
      </c>
      <c r="U103" s="102">
        <v>125</v>
      </c>
      <c r="V103" s="102" t="s">
        <v>251</v>
      </c>
    </row>
    <row r="104" spans="2:20" s="131" customFormat="1" ht="15">
      <c r="B104" s="192" t="s">
        <v>345</v>
      </c>
      <c r="C104" s="205"/>
      <c r="D104" s="206"/>
      <c r="E104" s="206"/>
      <c r="F104" s="205"/>
      <c r="G104" s="205"/>
      <c r="H104" s="205"/>
      <c r="I104" s="205"/>
      <c r="J104" s="205"/>
      <c r="K104" s="207"/>
      <c r="L104" s="207"/>
      <c r="M104" s="207"/>
      <c r="N104" s="198">
        <f>GEOMEAN(N98:N103)</f>
        <v>8.186695984943729</v>
      </c>
      <c r="O104" s="198"/>
      <c r="P104" s="198">
        <f>GEOMEAN(P98:P103)</f>
        <v>8.164221468521877</v>
      </c>
      <c r="S104" s="208"/>
      <c r="T104" s="208"/>
    </row>
    <row r="105" spans="2:20" s="109" customFormat="1" ht="12.75">
      <c r="B105" s="217"/>
      <c r="C105" s="218"/>
      <c r="D105" s="218"/>
      <c r="E105" s="218"/>
      <c r="F105" s="218"/>
      <c r="G105" s="218"/>
      <c r="H105" s="218"/>
      <c r="I105" s="218"/>
      <c r="J105" s="218"/>
      <c r="K105" s="218"/>
      <c r="L105" s="218"/>
      <c r="M105" s="218"/>
      <c r="N105" s="218"/>
      <c r="O105" s="218"/>
      <c r="P105" s="218"/>
      <c r="Q105" s="218"/>
      <c r="R105" s="218"/>
      <c r="S105" s="218"/>
      <c r="T105" s="219"/>
    </row>
    <row r="106" spans="2:20" ht="15">
      <c r="B106" s="130" t="s">
        <v>322</v>
      </c>
      <c r="D106" s="106"/>
      <c r="E106" s="106"/>
      <c r="S106" s="136"/>
      <c r="T106" s="136"/>
    </row>
    <row r="107" spans="1:22" ht="12.75">
      <c r="A107" s="120" t="s">
        <v>123</v>
      </c>
      <c r="B107" s="102" t="s">
        <v>124</v>
      </c>
      <c r="C107" s="102" t="s">
        <v>125</v>
      </c>
      <c r="D107" s="106">
        <v>39992</v>
      </c>
      <c r="E107" s="107">
        <v>0.3263888888888889</v>
      </c>
      <c r="F107" s="102" t="s">
        <v>16</v>
      </c>
      <c r="G107" s="102" t="s">
        <v>17</v>
      </c>
      <c r="H107" s="102" t="s">
        <v>31</v>
      </c>
      <c r="I107" s="102">
        <v>100</v>
      </c>
      <c r="J107" s="102" t="s">
        <v>21</v>
      </c>
      <c r="N107" s="132">
        <v>9.1</v>
      </c>
      <c r="P107" s="132">
        <v>9.1</v>
      </c>
      <c r="S107" s="136"/>
      <c r="T107" s="136">
        <v>19.4</v>
      </c>
      <c r="U107" s="102">
        <v>63</v>
      </c>
      <c r="V107" s="102" t="s">
        <v>128</v>
      </c>
    </row>
    <row r="108" spans="2:22" ht="12.75">
      <c r="B108" s="102" t="s">
        <v>124</v>
      </c>
      <c r="C108" s="102" t="s">
        <v>125</v>
      </c>
      <c r="D108" s="106">
        <v>40006</v>
      </c>
      <c r="E108" s="107">
        <v>0.3229166666666667</v>
      </c>
      <c r="F108" s="102" t="s">
        <v>16</v>
      </c>
      <c r="G108" s="102" t="s">
        <v>17</v>
      </c>
      <c r="H108" s="102" t="s">
        <v>31</v>
      </c>
      <c r="I108" s="102">
        <v>100</v>
      </c>
      <c r="J108" s="102" t="s">
        <v>21</v>
      </c>
      <c r="N108" s="132">
        <v>9.8</v>
      </c>
      <c r="P108" s="132">
        <v>9.8</v>
      </c>
      <c r="S108" s="136"/>
      <c r="T108" s="136">
        <v>17.9</v>
      </c>
      <c r="U108" s="102">
        <v>39.3</v>
      </c>
      <c r="V108" s="102" t="s">
        <v>168</v>
      </c>
    </row>
    <row r="109" spans="2:22" ht="12.75">
      <c r="B109" s="102" t="s">
        <v>124</v>
      </c>
      <c r="C109" s="102" t="s">
        <v>125</v>
      </c>
      <c r="D109" s="106">
        <v>40020</v>
      </c>
      <c r="E109" s="107">
        <v>0.3611111111111111</v>
      </c>
      <c r="F109" s="102" t="s">
        <v>171</v>
      </c>
      <c r="G109" s="102" t="s">
        <v>30</v>
      </c>
      <c r="H109" s="102" t="s">
        <v>31</v>
      </c>
      <c r="I109" s="102">
        <v>100</v>
      </c>
      <c r="J109" s="102" t="s">
        <v>21</v>
      </c>
      <c r="N109" s="132">
        <v>8.6</v>
      </c>
      <c r="P109" s="132">
        <v>8.6</v>
      </c>
      <c r="Q109" s="102">
        <v>8.5</v>
      </c>
      <c r="S109" s="136"/>
      <c r="T109" s="136">
        <v>20.5</v>
      </c>
      <c r="U109" s="102">
        <v>83</v>
      </c>
      <c r="V109" s="102" t="s">
        <v>188</v>
      </c>
    </row>
    <row r="110" spans="2:21" ht="12.75">
      <c r="B110" s="102" t="s">
        <v>124</v>
      </c>
      <c r="C110" s="102" t="s">
        <v>125</v>
      </c>
      <c r="D110" s="106">
        <v>40034</v>
      </c>
      <c r="E110" s="107">
        <v>0.3263888888888889</v>
      </c>
      <c r="F110" s="102" t="s">
        <v>79</v>
      </c>
      <c r="H110" s="102" t="s">
        <v>31</v>
      </c>
      <c r="I110" s="102">
        <v>100</v>
      </c>
      <c r="J110" s="102" t="s">
        <v>21</v>
      </c>
      <c r="N110" s="132">
        <v>7.8</v>
      </c>
      <c r="P110" s="132">
        <v>7.8</v>
      </c>
      <c r="S110" s="136"/>
      <c r="T110" s="136">
        <v>21.8</v>
      </c>
      <c r="U110" s="102">
        <v>50.1</v>
      </c>
    </row>
    <row r="111" spans="2:21" ht="12.75">
      <c r="B111" s="102" t="s">
        <v>124</v>
      </c>
      <c r="C111" s="102" t="s">
        <v>125</v>
      </c>
      <c r="D111" s="106">
        <v>40048</v>
      </c>
      <c r="E111" s="107">
        <v>0.3298611111111111</v>
      </c>
      <c r="H111" s="102" t="s">
        <v>31</v>
      </c>
      <c r="I111" s="102">
        <v>100</v>
      </c>
      <c r="J111" s="102" t="s">
        <v>21</v>
      </c>
      <c r="N111" s="132">
        <v>7.4</v>
      </c>
      <c r="P111" s="132">
        <v>7.4</v>
      </c>
      <c r="S111" s="136"/>
      <c r="T111" s="136">
        <v>25.3</v>
      </c>
      <c r="U111" s="102">
        <v>75.7</v>
      </c>
    </row>
    <row r="112" spans="2:22" ht="12.75">
      <c r="B112" s="102" t="s">
        <v>124</v>
      </c>
      <c r="C112" s="102" t="s">
        <v>125</v>
      </c>
      <c r="D112" s="106">
        <v>40062</v>
      </c>
      <c r="E112" s="107">
        <v>0.3333333333333333</v>
      </c>
      <c r="F112" s="102" t="s">
        <v>79</v>
      </c>
      <c r="H112" s="102" t="s">
        <v>31</v>
      </c>
      <c r="I112" s="102">
        <v>100</v>
      </c>
      <c r="J112" s="102" t="s">
        <v>21</v>
      </c>
      <c r="N112" s="132">
        <v>7.9</v>
      </c>
      <c r="P112" s="132">
        <v>7.9</v>
      </c>
      <c r="S112" s="136"/>
      <c r="T112" s="136">
        <v>20.4</v>
      </c>
      <c r="U112" s="102">
        <v>75</v>
      </c>
      <c r="V112" s="102" t="s">
        <v>255</v>
      </c>
    </row>
    <row r="113" spans="2:21" ht="12.75">
      <c r="B113" s="102" t="s">
        <v>124</v>
      </c>
      <c r="C113" s="102" t="s">
        <v>263</v>
      </c>
      <c r="D113" s="106">
        <v>40076</v>
      </c>
      <c r="E113" s="107">
        <v>0.3326388888888889</v>
      </c>
      <c r="F113" s="102" t="s">
        <v>79</v>
      </c>
      <c r="H113" s="102" t="s">
        <v>31</v>
      </c>
      <c r="I113" s="102">
        <v>100</v>
      </c>
      <c r="J113" s="102" t="s">
        <v>21</v>
      </c>
      <c r="N113" s="132">
        <v>8.3</v>
      </c>
      <c r="P113" s="132">
        <v>8.3</v>
      </c>
      <c r="Q113" s="102">
        <v>8.4</v>
      </c>
      <c r="R113" s="102">
        <v>8.4</v>
      </c>
      <c r="S113" s="136">
        <v>11.4</v>
      </c>
      <c r="T113" s="136">
        <v>17.6</v>
      </c>
      <c r="U113" s="102">
        <v>93</v>
      </c>
    </row>
    <row r="114" spans="2:22" ht="12.75">
      <c r="B114" s="102" t="s">
        <v>124</v>
      </c>
      <c r="C114" s="102" t="s">
        <v>161</v>
      </c>
      <c r="D114" s="106">
        <v>40090</v>
      </c>
      <c r="E114" s="107">
        <v>0.34375</v>
      </c>
      <c r="F114" s="102" t="s">
        <v>16</v>
      </c>
      <c r="G114" s="102" t="s">
        <v>27</v>
      </c>
      <c r="H114" s="102" t="s">
        <v>31</v>
      </c>
      <c r="I114" s="102">
        <v>100</v>
      </c>
      <c r="J114" s="102" t="s">
        <v>21</v>
      </c>
      <c r="N114" s="132">
        <v>9.8</v>
      </c>
      <c r="P114" s="132" t="s">
        <v>392</v>
      </c>
      <c r="S114" s="136"/>
      <c r="T114" s="136">
        <v>15.7</v>
      </c>
      <c r="U114" s="102">
        <v>90.2</v>
      </c>
      <c r="V114" s="102" t="s">
        <v>276</v>
      </c>
    </row>
    <row r="115" spans="2:21" ht="12.75">
      <c r="B115" s="102" t="s">
        <v>124</v>
      </c>
      <c r="C115" s="102" t="s">
        <v>161</v>
      </c>
      <c r="D115" s="106">
        <v>40090</v>
      </c>
      <c r="E115" s="107">
        <v>0.34375</v>
      </c>
      <c r="F115" s="102" t="s">
        <v>16</v>
      </c>
      <c r="G115" s="102" t="s">
        <v>27</v>
      </c>
      <c r="H115" s="108" t="s">
        <v>22</v>
      </c>
      <c r="I115" s="102">
        <v>100</v>
      </c>
      <c r="J115" s="102" t="s">
        <v>21</v>
      </c>
      <c r="O115" s="132">
        <v>9.8</v>
      </c>
      <c r="S115" s="136"/>
      <c r="T115" s="136">
        <v>15.7</v>
      </c>
      <c r="U115" s="102">
        <v>90.2</v>
      </c>
    </row>
    <row r="116" spans="2:22" ht="12.75">
      <c r="B116" s="102" t="s">
        <v>124</v>
      </c>
      <c r="C116" s="102" t="s">
        <v>125</v>
      </c>
      <c r="D116" s="106">
        <v>40104</v>
      </c>
      <c r="E116" s="107">
        <v>0.3819444444444444</v>
      </c>
      <c r="F116" s="102" t="s">
        <v>16</v>
      </c>
      <c r="H116" s="102" t="s">
        <v>31</v>
      </c>
      <c r="I116" s="102">
        <v>100</v>
      </c>
      <c r="J116" s="102" t="s">
        <v>21</v>
      </c>
      <c r="N116" s="132">
        <v>11.1</v>
      </c>
      <c r="P116" s="132">
        <v>11.1</v>
      </c>
      <c r="S116" s="136"/>
      <c r="T116" s="136">
        <v>9</v>
      </c>
      <c r="V116" s="102" t="s">
        <v>297</v>
      </c>
    </row>
    <row r="117" spans="2:20" s="190" customFormat="1" ht="15">
      <c r="B117" s="192" t="s">
        <v>346</v>
      </c>
      <c r="C117" s="192"/>
      <c r="D117" s="200"/>
      <c r="E117" s="201"/>
      <c r="F117" s="192"/>
      <c r="G117" s="192"/>
      <c r="H117" s="192"/>
      <c r="I117" s="192"/>
      <c r="J117" s="192"/>
      <c r="K117" s="199"/>
      <c r="L117" s="199"/>
      <c r="M117" s="199"/>
      <c r="N117" s="198">
        <f>GEOMEAN(N107:N116)</f>
        <v>8.797754342052883</v>
      </c>
      <c r="O117" s="198"/>
      <c r="P117" s="198">
        <f>GEOMEAN(P107:P116)</f>
        <v>8.679906570697355</v>
      </c>
      <c r="S117" s="203"/>
      <c r="T117" s="203"/>
    </row>
    <row r="118" spans="2:20" ht="12.75">
      <c r="B118" s="220"/>
      <c r="C118" s="221"/>
      <c r="D118" s="221"/>
      <c r="E118" s="221"/>
      <c r="F118" s="221"/>
      <c r="G118" s="221"/>
      <c r="H118" s="221"/>
      <c r="I118" s="221"/>
      <c r="J118" s="221"/>
      <c r="K118" s="221"/>
      <c r="L118" s="221"/>
      <c r="M118" s="221"/>
      <c r="N118" s="221"/>
      <c r="O118" s="221"/>
      <c r="P118" s="221"/>
      <c r="Q118" s="221"/>
      <c r="R118" s="221"/>
      <c r="S118" s="221"/>
      <c r="T118" s="222"/>
    </row>
    <row r="119" spans="2:20" s="109" customFormat="1" ht="15">
      <c r="B119" s="130" t="s">
        <v>323</v>
      </c>
      <c r="D119" s="111"/>
      <c r="E119" s="111"/>
      <c r="K119" s="133"/>
      <c r="L119" s="133"/>
      <c r="M119" s="133"/>
      <c r="N119" s="133"/>
      <c r="O119" s="133"/>
      <c r="P119" s="133"/>
      <c r="S119" s="137"/>
      <c r="T119" s="137"/>
    </row>
    <row r="120" spans="1:20" ht="12.75">
      <c r="A120" s="102" t="s">
        <v>77</v>
      </c>
      <c r="B120" s="102" t="s">
        <v>78</v>
      </c>
      <c r="C120" s="102" t="s">
        <v>135</v>
      </c>
      <c r="D120" s="106">
        <v>39992</v>
      </c>
      <c r="E120" s="107">
        <v>0.3680555555555556</v>
      </c>
      <c r="F120" s="102" t="s">
        <v>16</v>
      </c>
      <c r="G120" s="102" t="s">
        <v>30</v>
      </c>
      <c r="H120" s="102" t="s">
        <v>31</v>
      </c>
      <c r="I120" s="102">
        <v>100</v>
      </c>
      <c r="J120" s="102" t="s">
        <v>21</v>
      </c>
      <c r="N120" s="132">
        <v>8.7</v>
      </c>
      <c r="P120" s="132">
        <v>8.7</v>
      </c>
      <c r="S120" s="136"/>
      <c r="T120" s="136">
        <v>18.6</v>
      </c>
    </row>
    <row r="121" spans="2:21" ht="12.75">
      <c r="B121" s="102" t="s">
        <v>78</v>
      </c>
      <c r="C121" s="102" t="s">
        <v>91</v>
      </c>
      <c r="D121" s="106">
        <v>40006</v>
      </c>
      <c r="E121" s="107">
        <v>0.3611111111111111</v>
      </c>
      <c r="F121" s="102" t="s">
        <v>16</v>
      </c>
      <c r="G121" s="102" t="s">
        <v>30</v>
      </c>
      <c r="H121" s="102" t="s">
        <v>355</v>
      </c>
      <c r="I121" s="102">
        <v>100</v>
      </c>
      <c r="J121" s="102" t="s">
        <v>21</v>
      </c>
      <c r="N121" s="132">
        <v>9.7</v>
      </c>
      <c r="P121" s="132">
        <v>9.7</v>
      </c>
      <c r="S121" s="136"/>
      <c r="T121" s="136">
        <v>17.7</v>
      </c>
      <c r="U121" s="102">
        <v>39.8</v>
      </c>
    </row>
    <row r="122" spans="2:21" ht="12.75">
      <c r="B122" s="102" t="s">
        <v>78</v>
      </c>
      <c r="C122" s="102" t="s">
        <v>135</v>
      </c>
      <c r="D122" s="106">
        <v>40021</v>
      </c>
      <c r="E122" s="107">
        <v>0.34722222222222227</v>
      </c>
      <c r="F122" s="102" t="s">
        <v>16</v>
      </c>
      <c r="G122" s="102" t="s">
        <v>356</v>
      </c>
      <c r="H122" s="102" t="s">
        <v>31</v>
      </c>
      <c r="I122" s="102">
        <v>100</v>
      </c>
      <c r="J122" s="102" t="s">
        <v>21</v>
      </c>
      <c r="N122" s="132">
        <v>8.3</v>
      </c>
      <c r="P122" s="132" t="s">
        <v>392</v>
      </c>
      <c r="S122" s="136"/>
      <c r="T122" s="136"/>
      <c r="U122" s="102">
        <v>66.5</v>
      </c>
    </row>
    <row r="123" spans="2:22" ht="12.75">
      <c r="B123" s="102" t="s">
        <v>78</v>
      </c>
      <c r="C123" s="102" t="s">
        <v>213</v>
      </c>
      <c r="D123" s="106">
        <v>40034</v>
      </c>
      <c r="E123" s="107">
        <v>0.2916666666666667</v>
      </c>
      <c r="H123" s="102" t="s">
        <v>31</v>
      </c>
      <c r="I123" s="102">
        <v>100</v>
      </c>
      <c r="J123" s="102" t="s">
        <v>21</v>
      </c>
      <c r="N123" s="132">
        <v>7.5</v>
      </c>
      <c r="P123" s="132">
        <v>7.5</v>
      </c>
      <c r="S123" s="136"/>
      <c r="T123" s="136">
        <v>20.9</v>
      </c>
      <c r="U123" s="102">
        <v>53.5</v>
      </c>
      <c r="V123" s="102" t="s">
        <v>215</v>
      </c>
    </row>
    <row r="124" spans="2:21" ht="12.75">
      <c r="B124" s="102" t="s">
        <v>78</v>
      </c>
      <c r="C124" s="102" t="s">
        <v>125</v>
      </c>
      <c r="D124" s="106">
        <v>40048</v>
      </c>
      <c r="E124" s="107">
        <v>0.3055555555555555</v>
      </c>
      <c r="H124" s="102" t="s">
        <v>31</v>
      </c>
      <c r="I124" s="102">
        <v>100</v>
      </c>
      <c r="J124" s="102" t="s">
        <v>21</v>
      </c>
      <c r="N124" s="132">
        <v>7.3</v>
      </c>
      <c r="P124" s="132">
        <v>7.3</v>
      </c>
      <c r="S124" s="136"/>
      <c r="T124" s="136">
        <v>25</v>
      </c>
      <c r="U124" s="102">
        <v>72.3</v>
      </c>
    </row>
    <row r="125" spans="2:21" ht="12.75">
      <c r="B125" s="102" t="s">
        <v>78</v>
      </c>
      <c r="C125" s="102" t="s">
        <v>125</v>
      </c>
      <c r="D125" s="106">
        <v>40048</v>
      </c>
      <c r="E125" s="107">
        <v>0.3055555555555555</v>
      </c>
      <c r="H125" s="108" t="s">
        <v>22</v>
      </c>
      <c r="I125" s="102">
        <v>100</v>
      </c>
      <c r="J125" s="102" t="s">
        <v>21</v>
      </c>
      <c r="O125" s="132">
        <v>7.3</v>
      </c>
      <c r="S125" s="136"/>
      <c r="T125" s="136">
        <v>25</v>
      </c>
      <c r="U125" s="102">
        <v>72.3</v>
      </c>
    </row>
    <row r="126" spans="2:22" ht="12.75">
      <c r="B126" s="102" t="s">
        <v>78</v>
      </c>
      <c r="C126" s="102" t="s">
        <v>125</v>
      </c>
      <c r="D126" s="106">
        <v>40062</v>
      </c>
      <c r="E126" s="107">
        <v>0.2986111111111111</v>
      </c>
      <c r="F126" s="102" t="s">
        <v>79</v>
      </c>
      <c r="H126" s="102" t="s">
        <v>31</v>
      </c>
      <c r="I126" s="102">
        <v>100</v>
      </c>
      <c r="J126" s="102" t="s">
        <v>21</v>
      </c>
      <c r="N126" s="132">
        <v>7.5</v>
      </c>
      <c r="P126" s="132">
        <v>7.5</v>
      </c>
      <c r="S126" s="136"/>
      <c r="T126" s="136">
        <v>19.7</v>
      </c>
      <c r="U126" s="102">
        <v>82</v>
      </c>
      <c r="V126" s="102" t="s">
        <v>253</v>
      </c>
    </row>
    <row r="127" spans="2:21" ht="12.75">
      <c r="B127" s="102" t="s">
        <v>78</v>
      </c>
      <c r="C127" s="102" t="s">
        <v>125</v>
      </c>
      <c r="D127" s="106">
        <v>40062</v>
      </c>
      <c r="E127" s="107">
        <v>0.2986111111111111</v>
      </c>
      <c r="F127" s="102" t="s">
        <v>79</v>
      </c>
      <c r="H127" s="108" t="s">
        <v>22</v>
      </c>
      <c r="I127" s="102">
        <v>100</v>
      </c>
      <c r="J127" s="102" t="s">
        <v>21</v>
      </c>
      <c r="O127" s="132">
        <v>7.5</v>
      </c>
      <c r="S127" s="136"/>
      <c r="T127" s="136">
        <v>19.7</v>
      </c>
      <c r="U127" s="102">
        <v>82</v>
      </c>
    </row>
    <row r="128" spans="2:21" ht="12.75">
      <c r="B128" s="102" t="s">
        <v>78</v>
      </c>
      <c r="C128" s="102" t="s">
        <v>263</v>
      </c>
      <c r="D128" s="106">
        <v>40076</v>
      </c>
      <c r="E128" s="107">
        <v>0.3090277777777778</v>
      </c>
      <c r="F128" s="102" t="s">
        <v>79</v>
      </c>
      <c r="H128" s="102" t="s">
        <v>31</v>
      </c>
      <c r="I128" s="102">
        <v>100</v>
      </c>
      <c r="J128" s="102" t="s">
        <v>21</v>
      </c>
      <c r="N128" s="132">
        <v>8.6</v>
      </c>
      <c r="P128" s="132">
        <v>8.6</v>
      </c>
      <c r="Q128" s="102">
        <v>8.5</v>
      </c>
      <c r="S128" s="136">
        <v>12.2</v>
      </c>
      <c r="T128" s="136">
        <v>17.5</v>
      </c>
      <c r="U128" s="102">
        <v>93.4</v>
      </c>
    </row>
    <row r="129" spans="2:21" ht="12.75">
      <c r="B129" s="102" t="s">
        <v>78</v>
      </c>
      <c r="C129" s="102" t="s">
        <v>161</v>
      </c>
      <c r="D129" s="106">
        <v>40090</v>
      </c>
      <c r="E129" s="107">
        <v>0.30416666666666664</v>
      </c>
      <c r="F129" s="102" t="s">
        <v>16</v>
      </c>
      <c r="G129" s="102" t="s">
        <v>27</v>
      </c>
      <c r="H129" s="102" t="s">
        <v>31</v>
      </c>
      <c r="I129" s="102">
        <v>100</v>
      </c>
      <c r="J129" s="102" t="s">
        <v>21</v>
      </c>
      <c r="N129" s="132">
        <v>9.8</v>
      </c>
      <c r="P129" s="132" t="s">
        <v>392</v>
      </c>
      <c r="S129" s="136"/>
      <c r="T129" s="136"/>
      <c r="U129" s="102">
        <v>89.7</v>
      </c>
    </row>
    <row r="130" spans="2:22" ht="12.75">
      <c r="B130" s="102" t="s">
        <v>78</v>
      </c>
      <c r="C130" s="102" t="s">
        <v>125</v>
      </c>
      <c r="D130" s="106">
        <v>40104</v>
      </c>
      <c r="E130" s="107">
        <v>0.34027777777777773</v>
      </c>
      <c r="F130" s="102" t="s">
        <v>16</v>
      </c>
      <c r="H130" s="102" t="s">
        <v>31</v>
      </c>
      <c r="I130" s="102">
        <v>100</v>
      </c>
      <c r="J130" s="102" t="s">
        <v>21</v>
      </c>
      <c r="N130" s="132">
        <v>10.8</v>
      </c>
      <c r="P130" s="132">
        <v>10.8</v>
      </c>
      <c r="S130" s="136"/>
      <c r="T130" s="136">
        <v>8.5</v>
      </c>
      <c r="U130" s="102">
        <v>105</v>
      </c>
      <c r="V130" s="102" t="s">
        <v>300</v>
      </c>
    </row>
    <row r="131" spans="2:22" ht="12.75">
      <c r="B131" s="102" t="s">
        <v>78</v>
      </c>
      <c r="C131" s="102" t="s">
        <v>125</v>
      </c>
      <c r="D131" s="106">
        <v>40104</v>
      </c>
      <c r="E131" s="107">
        <v>0.34027777777777773</v>
      </c>
      <c r="F131" s="102" t="s">
        <v>16</v>
      </c>
      <c r="H131" s="108" t="s">
        <v>22</v>
      </c>
      <c r="I131" s="102">
        <v>100</v>
      </c>
      <c r="J131" s="102" t="s">
        <v>21</v>
      </c>
      <c r="O131" s="132">
        <v>10.8</v>
      </c>
      <c r="S131" s="136"/>
      <c r="T131" s="136">
        <v>8.5</v>
      </c>
      <c r="U131" s="102">
        <v>105</v>
      </c>
      <c r="V131" s="102" t="s">
        <v>302</v>
      </c>
    </row>
    <row r="132" spans="2:20" s="190" customFormat="1" ht="15">
      <c r="B132" s="192" t="s">
        <v>343</v>
      </c>
      <c r="C132" s="192"/>
      <c r="D132" s="200"/>
      <c r="E132" s="201"/>
      <c r="F132" s="192"/>
      <c r="G132" s="192"/>
      <c r="H132" s="192"/>
      <c r="I132" s="192"/>
      <c r="J132" s="192"/>
      <c r="K132" s="199"/>
      <c r="L132" s="199"/>
      <c r="M132" s="199"/>
      <c r="N132" s="198">
        <f>GEOMEAN(N120:N131)</f>
        <v>8.616466310146366</v>
      </c>
      <c r="O132" s="198"/>
      <c r="P132" s="198">
        <f>GEOMEAN(P120:P131)</f>
        <v>8.504827540837821</v>
      </c>
      <c r="S132" s="203"/>
      <c r="T132" s="203"/>
    </row>
    <row r="133" spans="4:5" ht="12.75">
      <c r="D133" s="106"/>
      <c r="E133" s="106"/>
    </row>
    <row r="134" spans="4:5" ht="12.75">
      <c r="D134" s="106"/>
      <c r="E134" s="106"/>
    </row>
    <row r="135" spans="1:16" ht="12.75">
      <c r="A135" s="120" t="s">
        <v>209</v>
      </c>
      <c r="B135" s="102" t="s">
        <v>210</v>
      </c>
      <c r="C135" s="102" t="s">
        <v>15</v>
      </c>
      <c r="D135" s="106">
        <v>40034</v>
      </c>
      <c r="E135" s="107">
        <v>0.3541666666666667</v>
      </c>
      <c r="H135" s="102" t="s">
        <v>38</v>
      </c>
      <c r="I135" s="102">
        <v>100</v>
      </c>
      <c r="J135" s="102" t="s">
        <v>21</v>
      </c>
      <c r="N135" s="132">
        <v>7.3</v>
      </c>
      <c r="P135" s="132">
        <v>7.3</v>
      </c>
    </row>
    <row r="136" spans="1:20" s="109" customFormat="1" ht="12.75">
      <c r="A136" s="216" t="s">
        <v>349</v>
      </c>
      <c r="B136" s="216"/>
      <c r="D136" s="111"/>
      <c r="E136" s="112"/>
      <c r="K136" s="133"/>
      <c r="L136" s="133"/>
      <c r="M136" s="133"/>
      <c r="N136" s="133">
        <f>GEOMEAN(N135)</f>
        <v>7.300000000000001</v>
      </c>
      <c r="O136" s="133"/>
      <c r="P136" s="133">
        <f>GEOMEAN(P135)</f>
        <v>7.300000000000001</v>
      </c>
      <c r="S136" s="133"/>
      <c r="T136" s="133"/>
    </row>
    <row r="138" spans="2:22" ht="12.75">
      <c r="B138" s="102" t="s">
        <v>335</v>
      </c>
      <c r="C138" s="102" t="s">
        <v>15</v>
      </c>
      <c r="D138" s="106">
        <v>40062</v>
      </c>
      <c r="E138" s="107">
        <v>0.2916666666666667</v>
      </c>
      <c r="F138" s="102" t="s">
        <v>79</v>
      </c>
      <c r="H138" s="102" t="s">
        <v>38</v>
      </c>
      <c r="I138" s="102">
        <v>100</v>
      </c>
      <c r="J138" s="102" t="s">
        <v>21</v>
      </c>
      <c r="N138" s="132">
        <v>7.9</v>
      </c>
      <c r="P138" s="132">
        <v>7.9</v>
      </c>
      <c r="S138" s="132">
        <v>8</v>
      </c>
      <c r="T138" s="132">
        <v>20</v>
      </c>
      <c r="U138" s="102">
        <v>76.4</v>
      </c>
      <c r="V138" s="102" t="s">
        <v>241</v>
      </c>
    </row>
    <row r="139" spans="1:20" s="109" customFormat="1" ht="12.75">
      <c r="A139" s="216" t="s">
        <v>351</v>
      </c>
      <c r="B139" s="216"/>
      <c r="D139" s="111"/>
      <c r="E139" s="112"/>
      <c r="K139" s="133"/>
      <c r="L139" s="133"/>
      <c r="M139" s="133"/>
      <c r="N139" s="133">
        <f>GEOMEAN(N138)</f>
        <v>7.900000000000002</v>
      </c>
      <c r="O139" s="133"/>
      <c r="P139" s="133">
        <f>GEOMEAN(P138)</f>
        <v>7.900000000000002</v>
      </c>
      <c r="S139" s="133"/>
      <c r="T139" s="133"/>
    </row>
    <row r="142" spans="1:22" ht="12.75">
      <c r="A142" s="118" t="s">
        <v>311</v>
      </c>
      <c r="B142" s="118" t="s">
        <v>312</v>
      </c>
      <c r="C142" s="113"/>
      <c r="D142" s="119"/>
      <c r="E142" s="119"/>
      <c r="F142" s="113"/>
      <c r="G142" s="113"/>
      <c r="H142" s="113"/>
      <c r="I142" s="113"/>
      <c r="J142" s="113"/>
      <c r="K142" s="134"/>
      <c r="L142" s="134"/>
      <c r="M142" s="134"/>
      <c r="N142" s="134"/>
      <c r="O142" s="134"/>
      <c r="P142" s="134"/>
      <c r="Q142" s="113"/>
      <c r="R142" s="113"/>
      <c r="S142" s="134"/>
      <c r="T142" s="134"/>
      <c r="U142" s="113"/>
      <c r="V142" s="113"/>
    </row>
    <row r="143" spans="1:22" ht="12.75">
      <c r="A143" s="113" t="s">
        <v>14</v>
      </c>
      <c r="B143" s="113" t="s">
        <v>313</v>
      </c>
      <c r="C143" s="113"/>
      <c r="D143" s="119"/>
      <c r="E143" s="119"/>
      <c r="F143" s="113"/>
      <c r="G143" s="113"/>
      <c r="H143" s="113"/>
      <c r="I143" s="113"/>
      <c r="J143" s="113"/>
      <c r="K143" s="134"/>
      <c r="L143" s="134"/>
      <c r="M143" s="134"/>
      <c r="N143" s="134"/>
      <c r="O143" s="134"/>
      <c r="P143" s="134"/>
      <c r="Q143" s="113"/>
      <c r="R143" s="113"/>
      <c r="S143" s="134"/>
      <c r="T143" s="134"/>
      <c r="U143" s="113"/>
      <c r="V143" s="113"/>
    </row>
    <row r="144" spans="1:22" ht="12.75">
      <c r="A144" s="113" t="s">
        <v>43</v>
      </c>
      <c r="B144" s="113" t="s">
        <v>314</v>
      </c>
      <c r="C144" s="113"/>
      <c r="D144" s="119"/>
      <c r="E144" s="119"/>
      <c r="F144" s="113"/>
      <c r="G144" s="113"/>
      <c r="H144" s="113"/>
      <c r="I144" s="113"/>
      <c r="J144" s="113"/>
      <c r="K144" s="134"/>
      <c r="L144" s="134"/>
      <c r="M144" s="134"/>
      <c r="N144" s="134"/>
      <c r="O144" s="134"/>
      <c r="P144" s="134"/>
      <c r="Q144" s="113"/>
      <c r="R144" s="113"/>
      <c r="S144" s="134"/>
      <c r="T144" s="134"/>
      <c r="U144" s="113"/>
      <c r="V144" s="113"/>
    </row>
    <row r="145" spans="1:22" ht="12.75">
      <c r="A145" s="113" t="s">
        <v>53</v>
      </c>
      <c r="B145" s="113" t="s">
        <v>315</v>
      </c>
      <c r="C145" s="113"/>
      <c r="D145" s="119"/>
      <c r="E145" s="119"/>
      <c r="F145" s="113"/>
      <c r="G145" s="113"/>
      <c r="H145" s="113"/>
      <c r="I145" s="113"/>
      <c r="J145" s="113"/>
      <c r="K145" s="134"/>
      <c r="L145" s="134"/>
      <c r="M145" s="134"/>
      <c r="N145" s="134"/>
      <c r="O145" s="134"/>
      <c r="P145" s="134"/>
      <c r="Q145" s="113"/>
      <c r="R145" s="113"/>
      <c r="S145" s="134"/>
      <c r="T145" s="134"/>
      <c r="U145" s="113"/>
      <c r="V145" s="113"/>
    </row>
    <row r="146" spans="1:22" ht="12.75">
      <c r="A146" s="113" t="s">
        <v>61</v>
      </c>
      <c r="B146" s="113" t="s">
        <v>316</v>
      </c>
      <c r="C146" s="113"/>
      <c r="D146" s="119"/>
      <c r="E146" s="119"/>
      <c r="F146" s="113"/>
      <c r="G146" s="113"/>
      <c r="H146" s="113"/>
      <c r="I146" s="113"/>
      <c r="J146" s="113"/>
      <c r="K146" s="134"/>
      <c r="L146" s="134"/>
      <c r="M146" s="134"/>
      <c r="N146" s="134"/>
      <c r="O146" s="134"/>
      <c r="P146" s="134"/>
      <c r="Q146" s="113"/>
      <c r="R146" s="113"/>
      <c r="S146" s="134"/>
      <c r="T146" s="134"/>
      <c r="U146" s="113"/>
      <c r="V146" s="113"/>
    </row>
    <row r="147" spans="1:22" ht="12.75">
      <c r="A147" s="113" t="s">
        <v>41</v>
      </c>
      <c r="B147" s="113" t="s">
        <v>317</v>
      </c>
      <c r="C147" s="113"/>
      <c r="D147" s="119"/>
      <c r="E147" s="119"/>
      <c r="F147" s="113"/>
      <c r="G147" s="113"/>
      <c r="H147" s="113"/>
      <c r="I147" s="113"/>
      <c r="J147" s="113"/>
      <c r="K147" s="134"/>
      <c r="L147" s="134"/>
      <c r="M147" s="134"/>
      <c r="N147" s="134"/>
      <c r="O147" s="134"/>
      <c r="P147" s="134"/>
      <c r="Q147" s="113"/>
      <c r="R147" s="113"/>
      <c r="S147" s="134"/>
      <c r="T147" s="134"/>
      <c r="U147" s="113"/>
      <c r="V147" s="113"/>
    </row>
    <row r="148" spans="1:22" ht="12.75">
      <c r="A148" s="113" t="s">
        <v>83</v>
      </c>
      <c r="B148" s="113" t="s">
        <v>318</v>
      </c>
      <c r="C148" s="113"/>
      <c r="D148" s="119"/>
      <c r="E148" s="119"/>
      <c r="F148" s="113"/>
      <c r="G148" s="113"/>
      <c r="H148" s="113"/>
      <c r="I148" s="113"/>
      <c r="J148" s="113"/>
      <c r="K148" s="134"/>
      <c r="L148" s="134"/>
      <c r="M148" s="134"/>
      <c r="N148" s="134"/>
      <c r="O148" s="134"/>
      <c r="P148" s="134"/>
      <c r="Q148" s="113"/>
      <c r="R148" s="113"/>
      <c r="S148" s="134"/>
      <c r="T148" s="134"/>
      <c r="U148" s="113"/>
      <c r="V148" s="113"/>
    </row>
    <row r="149" spans="1:22" ht="12.75">
      <c r="A149" s="113" t="s">
        <v>71</v>
      </c>
      <c r="B149" s="113" t="s">
        <v>319</v>
      </c>
      <c r="C149" s="113"/>
      <c r="D149" s="119"/>
      <c r="E149" s="119"/>
      <c r="F149" s="113"/>
      <c r="G149" s="113"/>
      <c r="H149" s="113"/>
      <c r="I149" s="113"/>
      <c r="J149" s="113"/>
      <c r="K149" s="134"/>
      <c r="L149" s="134"/>
      <c r="M149" s="134"/>
      <c r="N149" s="134"/>
      <c r="O149" s="134"/>
      <c r="P149" s="134"/>
      <c r="Q149" s="113"/>
      <c r="R149" s="113"/>
      <c r="S149" s="134"/>
      <c r="T149" s="134"/>
      <c r="U149" s="113"/>
      <c r="V149" s="113"/>
    </row>
    <row r="150" spans="1:22" ht="12.75">
      <c r="A150" s="113" t="s">
        <v>160</v>
      </c>
      <c r="B150" s="113" t="s">
        <v>320</v>
      </c>
      <c r="C150" s="113"/>
      <c r="D150" s="119"/>
      <c r="E150" s="119"/>
      <c r="F150" s="113"/>
      <c r="G150" s="113"/>
      <c r="H150" s="113"/>
      <c r="I150" s="113"/>
      <c r="J150" s="113"/>
      <c r="K150" s="134"/>
      <c r="L150" s="134"/>
      <c r="M150" s="134"/>
      <c r="N150" s="134"/>
      <c r="O150" s="134"/>
      <c r="P150" s="134"/>
      <c r="Q150" s="113"/>
      <c r="R150" s="113"/>
      <c r="S150" s="134"/>
      <c r="T150" s="134"/>
      <c r="U150" s="113"/>
      <c r="V150" s="113"/>
    </row>
    <row r="151" spans="1:22" ht="12.75">
      <c r="A151" s="113" t="s">
        <v>76</v>
      </c>
      <c r="B151" s="113" t="s">
        <v>321</v>
      </c>
      <c r="C151" s="113"/>
      <c r="D151" s="119"/>
      <c r="E151" s="119"/>
      <c r="F151" s="113"/>
      <c r="G151" s="113"/>
      <c r="H151" s="113"/>
      <c r="I151" s="113"/>
      <c r="J151" s="113"/>
      <c r="K151" s="134"/>
      <c r="L151" s="134"/>
      <c r="M151" s="134"/>
      <c r="N151" s="134"/>
      <c r="O151" s="134"/>
      <c r="P151" s="134"/>
      <c r="Q151" s="113"/>
      <c r="R151" s="113"/>
      <c r="S151" s="134"/>
      <c r="T151" s="134"/>
      <c r="U151" s="113"/>
      <c r="V151" s="113"/>
    </row>
    <row r="152" spans="1:22" ht="12.75">
      <c r="A152" s="113" t="s">
        <v>124</v>
      </c>
      <c r="B152" s="113" t="s">
        <v>322</v>
      </c>
      <c r="C152" s="113"/>
      <c r="D152" s="119"/>
      <c r="E152" s="119"/>
      <c r="F152" s="113"/>
      <c r="G152" s="113"/>
      <c r="H152" s="113"/>
      <c r="I152" s="113"/>
      <c r="J152" s="113"/>
      <c r="K152" s="134"/>
      <c r="L152" s="134"/>
      <c r="M152" s="134"/>
      <c r="N152" s="134"/>
      <c r="O152" s="134"/>
      <c r="P152" s="134"/>
      <c r="Q152" s="113"/>
      <c r="R152" s="113"/>
      <c r="S152" s="134"/>
      <c r="T152" s="134"/>
      <c r="U152" s="113"/>
      <c r="V152" s="113"/>
    </row>
    <row r="153" spans="1:22" ht="12.75">
      <c r="A153" s="113" t="s">
        <v>78</v>
      </c>
      <c r="B153" s="113" t="s">
        <v>323</v>
      </c>
      <c r="C153" s="113"/>
      <c r="D153" s="119"/>
      <c r="E153" s="119"/>
      <c r="F153" s="113"/>
      <c r="G153" s="113"/>
      <c r="H153" s="113"/>
      <c r="I153" s="113"/>
      <c r="J153" s="113"/>
      <c r="K153" s="134"/>
      <c r="L153" s="134"/>
      <c r="M153" s="134"/>
      <c r="N153" s="134"/>
      <c r="O153" s="134"/>
      <c r="P153" s="134"/>
      <c r="Q153" s="113"/>
      <c r="R153" s="113"/>
      <c r="S153" s="134"/>
      <c r="T153" s="134"/>
      <c r="U153" s="113"/>
      <c r="V153" s="113"/>
    </row>
    <row r="154" spans="1:22" ht="12.75">
      <c r="A154" s="113"/>
      <c r="B154" s="113"/>
      <c r="C154" s="113"/>
      <c r="D154" s="119"/>
      <c r="E154" s="119"/>
      <c r="F154" s="113"/>
      <c r="G154" s="113"/>
      <c r="H154" s="113"/>
      <c r="I154" s="113"/>
      <c r="J154" s="113"/>
      <c r="K154" s="134"/>
      <c r="L154" s="134"/>
      <c r="M154" s="134"/>
      <c r="N154" s="134"/>
      <c r="O154" s="134"/>
      <c r="P154" s="134"/>
      <c r="Q154" s="113"/>
      <c r="R154" s="113"/>
      <c r="S154" s="134"/>
      <c r="T154" s="134"/>
      <c r="U154" s="113"/>
      <c r="V154" s="113"/>
    </row>
    <row r="155" spans="1:2" ht="12.75">
      <c r="A155" s="115" t="s">
        <v>324</v>
      </c>
      <c r="B155" s="102" t="s">
        <v>325</v>
      </c>
    </row>
    <row r="156" ht="12.75">
      <c r="B156" s="102" t="s">
        <v>326</v>
      </c>
    </row>
    <row r="158" spans="2:22" ht="12.75">
      <c r="B158" s="118" t="s">
        <v>327</v>
      </c>
      <c r="C158" s="113"/>
      <c r="D158" s="119"/>
      <c r="E158" s="119"/>
      <c r="F158" s="113"/>
      <c r="G158" s="113"/>
      <c r="H158" s="113"/>
      <c r="I158" s="113"/>
      <c r="J158" s="113"/>
      <c r="K158" s="134"/>
      <c r="L158" s="134"/>
      <c r="M158" s="134"/>
      <c r="N158" s="134"/>
      <c r="O158" s="134"/>
      <c r="P158" s="134"/>
      <c r="Q158" s="113"/>
      <c r="R158" s="113"/>
      <c r="S158" s="134"/>
      <c r="T158" s="134"/>
      <c r="U158" s="113"/>
      <c r="V158" s="113"/>
    </row>
    <row r="159" spans="1:22" ht="12.75">
      <c r="A159" s="113" t="s">
        <v>13</v>
      </c>
      <c r="B159" s="113" t="s">
        <v>14</v>
      </c>
      <c r="C159" s="113" t="s">
        <v>15</v>
      </c>
      <c r="D159" s="121">
        <v>39930</v>
      </c>
      <c r="E159" s="116">
        <v>0.375</v>
      </c>
      <c r="F159" s="113" t="s">
        <v>16</v>
      </c>
      <c r="G159" s="113" t="s">
        <v>17</v>
      </c>
      <c r="H159" s="113" t="s">
        <v>328</v>
      </c>
      <c r="I159" s="113">
        <v>100</v>
      </c>
      <c r="J159" s="113" t="s">
        <v>21</v>
      </c>
      <c r="K159" s="134"/>
      <c r="L159" s="134"/>
      <c r="M159" s="134"/>
      <c r="N159" s="134"/>
      <c r="O159" s="134"/>
      <c r="P159" s="134"/>
      <c r="Q159" s="113"/>
      <c r="R159" s="113"/>
      <c r="S159" s="134"/>
      <c r="T159" s="134"/>
      <c r="U159" s="113"/>
      <c r="V159" s="113"/>
    </row>
    <row r="160" spans="1:22" ht="12.75">
      <c r="A160" s="113"/>
      <c r="B160" s="113" t="s">
        <v>14</v>
      </c>
      <c r="C160" s="113" t="s">
        <v>15</v>
      </c>
      <c r="D160" s="121">
        <v>39930</v>
      </c>
      <c r="E160" s="116">
        <v>0.375</v>
      </c>
      <c r="F160" s="113" t="s">
        <v>16</v>
      </c>
      <c r="G160" s="113" t="s">
        <v>17</v>
      </c>
      <c r="H160" s="113" t="s">
        <v>328</v>
      </c>
      <c r="I160" s="113">
        <v>100</v>
      </c>
      <c r="J160" s="113" t="s">
        <v>21</v>
      </c>
      <c r="K160" s="134"/>
      <c r="L160" s="134"/>
      <c r="M160" s="134"/>
      <c r="N160" s="134"/>
      <c r="O160" s="134"/>
      <c r="P160" s="134"/>
      <c r="Q160" s="113"/>
      <c r="R160" s="113"/>
      <c r="S160" s="134"/>
      <c r="T160" s="134"/>
      <c r="U160" s="113"/>
      <c r="V160" s="113"/>
    </row>
    <row r="161" spans="1:22" ht="12.75">
      <c r="A161" s="113"/>
      <c r="B161" s="113" t="s">
        <v>14</v>
      </c>
      <c r="C161" s="113" t="s">
        <v>15</v>
      </c>
      <c r="D161" s="121">
        <v>39930</v>
      </c>
      <c r="E161" s="116">
        <v>0.375</v>
      </c>
      <c r="F161" s="113" t="s">
        <v>16</v>
      </c>
      <c r="G161" s="113" t="s">
        <v>17</v>
      </c>
      <c r="H161" s="113" t="s">
        <v>328</v>
      </c>
      <c r="I161" s="113">
        <v>100</v>
      </c>
      <c r="J161" s="113"/>
      <c r="K161" s="134"/>
      <c r="L161" s="134"/>
      <c r="M161" s="134"/>
      <c r="N161" s="134"/>
      <c r="O161" s="134"/>
      <c r="P161" s="134"/>
      <c r="Q161" s="113"/>
      <c r="R161" s="113"/>
      <c r="S161" s="134"/>
      <c r="T161" s="134"/>
      <c r="U161" s="113"/>
      <c r="V161" s="113"/>
    </row>
    <row r="162" spans="1:22" ht="12.75">
      <c r="A162" s="122"/>
      <c r="B162" s="113" t="s">
        <v>76</v>
      </c>
      <c r="C162" s="113" t="s">
        <v>15</v>
      </c>
      <c r="D162" s="123">
        <v>40021</v>
      </c>
      <c r="E162" s="124">
        <v>0.6180555555555556</v>
      </c>
      <c r="F162" s="113" t="s">
        <v>79</v>
      </c>
      <c r="G162" s="113" t="s">
        <v>17</v>
      </c>
      <c r="H162" s="113" t="s">
        <v>328</v>
      </c>
      <c r="I162" s="113">
        <v>100</v>
      </c>
      <c r="J162" s="113"/>
      <c r="K162" s="134"/>
      <c r="L162" s="134"/>
      <c r="M162" s="134"/>
      <c r="N162" s="134"/>
      <c r="O162" s="134"/>
      <c r="P162" s="134"/>
      <c r="Q162" s="113"/>
      <c r="R162" s="113"/>
      <c r="S162" s="134"/>
      <c r="T162" s="134"/>
      <c r="U162" s="113"/>
      <c r="V162" s="113"/>
    </row>
    <row r="163" spans="1:22" ht="12.75">
      <c r="A163" s="113"/>
      <c r="B163" s="113" t="s">
        <v>76</v>
      </c>
      <c r="C163" s="113" t="s">
        <v>15</v>
      </c>
      <c r="D163" s="123">
        <v>40021</v>
      </c>
      <c r="E163" s="124">
        <v>0.6180555555555556</v>
      </c>
      <c r="F163" s="113" t="s">
        <v>79</v>
      </c>
      <c r="G163" s="113" t="s">
        <v>17</v>
      </c>
      <c r="H163" s="113" t="s">
        <v>328</v>
      </c>
      <c r="I163" s="113">
        <v>100</v>
      </c>
      <c r="J163" s="113"/>
      <c r="K163" s="134"/>
      <c r="L163" s="134"/>
      <c r="M163" s="134"/>
      <c r="N163" s="134"/>
      <c r="O163" s="134"/>
      <c r="P163" s="134"/>
      <c r="Q163" s="113"/>
      <c r="R163" s="113"/>
      <c r="S163" s="134"/>
      <c r="T163" s="134"/>
      <c r="U163" s="113"/>
      <c r="V163" s="113"/>
    </row>
    <row r="164" spans="1:22" ht="12.75">
      <c r="A164" s="113"/>
      <c r="B164" s="113" t="s">
        <v>76</v>
      </c>
      <c r="C164" s="113" t="s">
        <v>15</v>
      </c>
      <c r="D164" s="123">
        <v>40021</v>
      </c>
      <c r="E164" s="124">
        <v>0.6180555555555556</v>
      </c>
      <c r="F164" s="113" t="s">
        <v>79</v>
      </c>
      <c r="G164" s="113" t="s">
        <v>17</v>
      </c>
      <c r="H164" s="113" t="s">
        <v>328</v>
      </c>
      <c r="I164" s="113">
        <v>100</v>
      </c>
      <c r="J164" s="113"/>
      <c r="K164" s="134"/>
      <c r="L164" s="134"/>
      <c r="M164" s="134"/>
      <c r="N164" s="134"/>
      <c r="O164" s="134"/>
      <c r="P164" s="134"/>
      <c r="Q164" s="113"/>
      <c r="R164" s="113"/>
      <c r="S164" s="134"/>
      <c r="T164" s="134"/>
      <c r="U164" s="113"/>
      <c r="V164" s="113"/>
    </row>
    <row r="165" spans="1:22" ht="12.75">
      <c r="A165" s="113"/>
      <c r="B165" s="113" t="s">
        <v>282</v>
      </c>
      <c r="C165" s="113" t="s">
        <v>15</v>
      </c>
      <c r="D165" s="125">
        <v>40091</v>
      </c>
      <c r="E165" s="116">
        <v>0.59375</v>
      </c>
      <c r="F165" s="113" t="s">
        <v>79</v>
      </c>
      <c r="G165" s="113" t="s">
        <v>27</v>
      </c>
      <c r="H165" s="113" t="s">
        <v>328</v>
      </c>
      <c r="I165" s="113">
        <v>100</v>
      </c>
      <c r="J165" s="113"/>
      <c r="K165" s="134"/>
      <c r="L165" s="134"/>
      <c r="M165" s="134"/>
      <c r="N165" s="134"/>
      <c r="O165" s="134"/>
      <c r="P165" s="134"/>
      <c r="Q165" s="113"/>
      <c r="R165" s="113"/>
      <c r="S165" s="134"/>
      <c r="T165" s="134"/>
      <c r="U165" s="113"/>
      <c r="V165" s="113" t="s">
        <v>279</v>
      </c>
    </row>
    <row r="166" spans="1:22" ht="12.75">
      <c r="A166" s="113"/>
      <c r="B166" s="113" t="s">
        <v>282</v>
      </c>
      <c r="C166" s="113" t="s">
        <v>15</v>
      </c>
      <c r="D166" s="125">
        <v>40091</v>
      </c>
      <c r="E166" s="116">
        <v>0.59375</v>
      </c>
      <c r="F166" s="113" t="s">
        <v>79</v>
      </c>
      <c r="G166" s="113" t="s">
        <v>27</v>
      </c>
      <c r="H166" s="113" t="s">
        <v>328</v>
      </c>
      <c r="I166" s="113">
        <v>100</v>
      </c>
      <c r="J166" s="113"/>
      <c r="K166" s="134"/>
      <c r="L166" s="134"/>
      <c r="M166" s="134"/>
      <c r="N166" s="134"/>
      <c r="O166" s="134"/>
      <c r="P166" s="134"/>
      <c r="Q166" s="113"/>
      <c r="R166" s="113"/>
      <c r="S166" s="134"/>
      <c r="T166" s="134"/>
      <c r="U166" s="113"/>
      <c r="V166" s="113"/>
    </row>
    <row r="167" spans="1:22" ht="12.75">
      <c r="A167" s="113"/>
      <c r="B167" s="113" t="s">
        <v>282</v>
      </c>
      <c r="C167" s="113" t="s">
        <v>15</v>
      </c>
      <c r="D167" s="125">
        <v>40091</v>
      </c>
      <c r="E167" s="116">
        <v>0.59375</v>
      </c>
      <c r="F167" s="113" t="s">
        <v>79</v>
      </c>
      <c r="G167" s="113" t="s">
        <v>27</v>
      </c>
      <c r="H167" s="113" t="s">
        <v>328</v>
      </c>
      <c r="I167" s="113">
        <v>100</v>
      </c>
      <c r="J167" s="113"/>
      <c r="K167" s="134"/>
      <c r="L167" s="134"/>
      <c r="M167" s="134"/>
      <c r="N167" s="134"/>
      <c r="O167" s="134"/>
      <c r="P167" s="134"/>
      <c r="Q167" s="113"/>
      <c r="R167" s="113"/>
      <c r="S167" s="134"/>
      <c r="T167" s="134"/>
      <c r="U167" s="113"/>
      <c r="V167" s="113"/>
    </row>
    <row r="168" spans="1:22" ht="12.75">
      <c r="A168" s="113"/>
      <c r="B168" s="113"/>
      <c r="C168" s="113"/>
      <c r="D168" s="119"/>
      <c r="E168" s="119"/>
      <c r="F168" s="113"/>
      <c r="G168" s="113"/>
      <c r="H168" s="113"/>
      <c r="I168" s="113"/>
      <c r="J168" s="113"/>
      <c r="K168" s="134"/>
      <c r="L168" s="134"/>
      <c r="M168" s="134"/>
      <c r="N168" s="134"/>
      <c r="O168" s="134"/>
      <c r="P168" s="134"/>
      <c r="Q168" s="113"/>
      <c r="R168" s="113"/>
      <c r="S168" s="134"/>
      <c r="T168" s="134"/>
      <c r="U168" s="113"/>
      <c r="V168" s="113"/>
    </row>
  </sheetData>
  <sheetProtection/>
  <mergeCells count="15">
    <mergeCell ref="A139:B139"/>
    <mergeCell ref="K1:M1"/>
    <mergeCell ref="N1:P1"/>
    <mergeCell ref="S1:T1"/>
    <mergeCell ref="B15:T15"/>
    <mergeCell ref="B29:T29"/>
    <mergeCell ref="B44:T44"/>
    <mergeCell ref="B58:T58"/>
    <mergeCell ref="B73:T73"/>
    <mergeCell ref="B79:T79"/>
    <mergeCell ref="B1:H1"/>
    <mergeCell ref="A136:B136"/>
    <mergeCell ref="B96:T96"/>
    <mergeCell ref="B105:T105"/>
    <mergeCell ref="B118:T118"/>
  </mergeCells>
  <printOptions/>
  <pageMargins left="0.5" right="0.5" top="0.97" bottom="0.49" header="0.3" footer="0.3"/>
  <pageSetup horizontalDpi="600" verticalDpi="600" orientation="landscape" r:id="rId1"/>
  <headerFooter alignWithMargins="0">
    <oddHeader>&amp;C&amp;"Arial,Bold"&amp;12Androscoggin River 2009 Dissolved Oxygen
Class B Criterion:  &gt; 7 ppm instant reading
(* = value not used; taken during heavy rain event)&amp;"Arial,Regular"&amp;10
</oddHeader>
  </headerFooter>
  <rowBreaks count="4" manualBreakCount="4">
    <brk id="29" max="255" man="1"/>
    <brk id="58" max="255" man="1"/>
    <brk id="79" max="255" man="1"/>
    <brk id="105" max="255" man="1"/>
  </rowBreaks>
</worksheet>
</file>

<file path=xl/worksheets/sheet2.xml><?xml version="1.0" encoding="utf-8"?>
<worksheet xmlns="http://schemas.openxmlformats.org/spreadsheetml/2006/main" xmlns:r="http://schemas.openxmlformats.org/officeDocument/2006/relationships">
  <dimension ref="A1:U230"/>
  <sheetViews>
    <sheetView zoomScalePageLayoutView="0" workbookViewId="0" topLeftCell="A1">
      <pane ySplit="2" topLeftCell="BM3" activePane="bottomLeft" state="frozen"/>
      <selection pane="topLeft" activeCell="K5" sqref="K5"/>
      <selection pane="bottomLeft" activeCell="A184" sqref="A184:IV184"/>
    </sheetView>
  </sheetViews>
  <sheetFormatPr defaultColWidth="8.00390625" defaultRowHeight="12.75"/>
  <cols>
    <col min="1" max="1" width="7.57421875" style="102" customWidth="1"/>
    <col min="2" max="2" width="6.00390625" style="102" customWidth="1"/>
    <col min="3" max="3" width="16.00390625" style="102" hidden="1" customWidth="1"/>
    <col min="4" max="4" width="11.00390625" style="103" customWidth="1"/>
    <col min="5" max="5" width="9.7109375" style="103" customWidth="1"/>
    <col min="6" max="6" width="12.57421875" style="102" customWidth="1"/>
    <col min="7" max="7" width="13.7109375" style="102" customWidth="1"/>
    <col min="8" max="8" width="10.00390625" style="102" customWidth="1"/>
    <col min="9" max="9" width="8.140625" style="132" hidden="1" customWidth="1"/>
    <col min="10" max="10" width="8.00390625" style="132" customWidth="1"/>
    <col min="11" max="11" width="10.140625" style="132" customWidth="1"/>
    <col min="12" max="12" width="12.57421875" style="132" customWidth="1"/>
    <col min="13" max="13" width="12.8515625" style="132" customWidth="1"/>
    <col min="14" max="14" width="15.140625" style="132" customWidth="1"/>
    <col min="15" max="15" width="6.28125" style="132" customWidth="1"/>
    <col min="16" max="16" width="6.57421875" style="132" customWidth="1"/>
    <col min="17" max="17" width="8.00390625" style="102" customWidth="1"/>
    <col min="18" max="18" width="16.00390625" style="103" customWidth="1"/>
    <col min="19" max="16384" width="8.00390625" style="102" customWidth="1"/>
  </cols>
  <sheetData>
    <row r="1" spans="1:21" s="101" customFormat="1" ht="39.75" customHeight="1">
      <c r="A1" s="99"/>
      <c r="B1" s="213" t="s">
        <v>395</v>
      </c>
      <c r="C1" s="214"/>
      <c r="D1" s="214"/>
      <c r="E1" s="214"/>
      <c r="F1" s="214"/>
      <c r="G1" s="214"/>
      <c r="H1" s="215"/>
      <c r="I1" s="143" t="s">
        <v>7</v>
      </c>
      <c r="J1" s="223" t="s">
        <v>393</v>
      </c>
      <c r="K1" s="237"/>
      <c r="L1" s="237"/>
      <c r="M1" s="223" t="s">
        <v>396</v>
      </c>
      <c r="N1" s="237"/>
      <c r="O1" s="223" t="s">
        <v>389</v>
      </c>
      <c r="P1" s="223"/>
      <c r="Q1" s="101" t="s">
        <v>111</v>
      </c>
      <c r="R1" s="100" t="s">
        <v>10</v>
      </c>
      <c r="T1" s="143"/>
      <c r="U1" s="143"/>
    </row>
    <row r="2" spans="2:21" ht="39">
      <c r="B2" s="99" t="s">
        <v>0</v>
      </c>
      <c r="D2" s="100" t="s">
        <v>2</v>
      </c>
      <c r="E2" s="100" t="s">
        <v>3</v>
      </c>
      <c r="F2" s="99" t="s">
        <v>4</v>
      </c>
      <c r="G2" s="126" t="s">
        <v>388</v>
      </c>
      <c r="H2" s="99" t="s">
        <v>6</v>
      </c>
      <c r="I2" s="132" t="s">
        <v>11</v>
      </c>
      <c r="J2" s="126" t="s">
        <v>384</v>
      </c>
      <c r="K2" s="142" t="s">
        <v>376</v>
      </c>
      <c r="L2" s="126" t="s">
        <v>385</v>
      </c>
      <c r="M2" s="126" t="s">
        <v>384</v>
      </c>
      <c r="N2" s="126" t="s">
        <v>385</v>
      </c>
      <c r="O2" s="126" t="s">
        <v>387</v>
      </c>
      <c r="P2" s="126" t="s">
        <v>386</v>
      </c>
      <c r="T2" s="132" t="s">
        <v>382</v>
      </c>
      <c r="U2" s="132" t="s">
        <v>382</v>
      </c>
    </row>
    <row r="3" ht="15">
      <c r="B3" s="130" t="s">
        <v>313</v>
      </c>
    </row>
    <row r="4" spans="1:12" ht="12.75">
      <c r="A4" s="102" t="s">
        <v>13</v>
      </c>
      <c r="B4" s="102" t="s">
        <v>14</v>
      </c>
      <c r="C4" s="102" t="s">
        <v>15</v>
      </c>
      <c r="D4" s="106">
        <v>39930</v>
      </c>
      <c r="E4" s="107">
        <v>0.375</v>
      </c>
      <c r="F4" s="102" t="s">
        <v>16</v>
      </c>
      <c r="G4" s="102" t="s">
        <v>17</v>
      </c>
      <c r="H4" s="102" t="s">
        <v>18</v>
      </c>
      <c r="I4" s="132">
        <v>100</v>
      </c>
      <c r="J4" s="132">
        <v>83.3</v>
      </c>
      <c r="K4" s="132">
        <v>93.2</v>
      </c>
      <c r="L4" s="132">
        <v>83.3</v>
      </c>
    </row>
    <row r="5" spans="2:12" ht="12.75">
      <c r="B5" s="102" t="s">
        <v>14</v>
      </c>
      <c r="C5" s="102" t="s">
        <v>25</v>
      </c>
      <c r="D5" s="106">
        <v>39950</v>
      </c>
      <c r="E5" s="107">
        <v>0.3333333333333333</v>
      </c>
      <c r="F5" s="102" t="s">
        <v>26</v>
      </c>
      <c r="G5" s="102" t="s">
        <v>27</v>
      </c>
      <c r="H5" s="102" t="s">
        <v>18</v>
      </c>
      <c r="I5" s="132">
        <v>100</v>
      </c>
      <c r="J5" s="132">
        <v>50.4</v>
      </c>
      <c r="L5" s="132" t="s">
        <v>392</v>
      </c>
    </row>
    <row r="6" spans="2:18" s="104" customFormat="1" ht="13.5" thickBot="1">
      <c r="B6" s="104" t="s">
        <v>14</v>
      </c>
      <c r="C6" s="104" t="s">
        <v>25</v>
      </c>
      <c r="D6" s="153">
        <v>39978</v>
      </c>
      <c r="E6" s="154">
        <v>0.34027777777777773</v>
      </c>
      <c r="F6" s="104" t="s">
        <v>26</v>
      </c>
      <c r="G6" s="104" t="s">
        <v>30</v>
      </c>
      <c r="H6" s="104" t="s">
        <v>31</v>
      </c>
      <c r="I6" s="155">
        <v>100</v>
      </c>
      <c r="J6" s="155">
        <v>85.7</v>
      </c>
      <c r="K6" s="155"/>
      <c r="L6" s="155">
        <v>85.7</v>
      </c>
      <c r="M6" s="160"/>
      <c r="N6" s="160"/>
      <c r="O6" s="155"/>
      <c r="P6" s="155"/>
      <c r="R6" s="156"/>
    </row>
    <row r="7" spans="2:18" s="104" customFormat="1" ht="13.5" thickBot="1">
      <c r="B7" s="104" t="s">
        <v>14</v>
      </c>
      <c r="C7" s="104" t="s">
        <v>25</v>
      </c>
      <c r="D7" s="153">
        <v>39978</v>
      </c>
      <c r="E7" s="154">
        <v>0.34027777777777773</v>
      </c>
      <c r="F7" s="104" t="s">
        <v>33</v>
      </c>
      <c r="G7" s="104" t="s">
        <v>34</v>
      </c>
      <c r="H7" s="104" t="s">
        <v>35</v>
      </c>
      <c r="I7" s="155">
        <v>2.5</v>
      </c>
      <c r="J7" s="155"/>
      <c r="K7" s="155"/>
      <c r="L7" s="158"/>
      <c r="M7" s="162">
        <v>960</v>
      </c>
      <c r="N7" s="163">
        <v>960</v>
      </c>
      <c r="O7" s="159"/>
      <c r="P7" s="155"/>
      <c r="R7" s="156"/>
    </row>
    <row r="8" spans="2:18" s="105" customFormat="1" ht="12.75">
      <c r="B8" s="105" t="s">
        <v>14</v>
      </c>
      <c r="C8" s="105" t="s">
        <v>25</v>
      </c>
      <c r="D8" s="144">
        <v>39992</v>
      </c>
      <c r="E8" s="145">
        <v>0.3298611111111111</v>
      </c>
      <c r="F8" s="105" t="s">
        <v>16</v>
      </c>
      <c r="G8" s="105" t="s">
        <v>17</v>
      </c>
      <c r="H8" s="105" t="s">
        <v>31</v>
      </c>
      <c r="I8" s="146">
        <v>100</v>
      </c>
      <c r="J8" s="146">
        <v>42</v>
      </c>
      <c r="K8" s="146"/>
      <c r="L8" s="146">
        <v>42</v>
      </c>
      <c r="M8" s="161"/>
      <c r="N8" s="161"/>
      <c r="O8" s="146">
        <v>16.5</v>
      </c>
      <c r="P8" s="146">
        <v>18.5</v>
      </c>
      <c r="R8" s="157"/>
    </row>
    <row r="9" spans="2:18" s="105" customFormat="1" ht="12.75">
      <c r="B9" s="105" t="s">
        <v>14</v>
      </c>
      <c r="C9" s="105" t="s">
        <v>25</v>
      </c>
      <c r="D9" s="144">
        <v>39992</v>
      </c>
      <c r="E9" s="145">
        <v>0.3298611111111111</v>
      </c>
      <c r="F9" s="105" t="s">
        <v>16</v>
      </c>
      <c r="G9" s="105" t="s">
        <v>17</v>
      </c>
      <c r="H9" s="105" t="s">
        <v>35</v>
      </c>
      <c r="I9" s="146">
        <v>2.5</v>
      </c>
      <c r="J9" s="146"/>
      <c r="K9" s="146"/>
      <c r="L9" s="146"/>
      <c r="M9" s="146">
        <v>40</v>
      </c>
      <c r="N9" s="146">
        <v>40</v>
      </c>
      <c r="O9" s="146"/>
      <c r="P9" s="146"/>
      <c r="R9" s="157"/>
    </row>
    <row r="10" spans="2:18" s="104" customFormat="1" ht="12.75">
      <c r="B10" s="104" t="s">
        <v>14</v>
      </c>
      <c r="C10" s="104" t="s">
        <v>25</v>
      </c>
      <c r="D10" s="153">
        <v>40006</v>
      </c>
      <c r="E10" s="154">
        <v>0.3333333333333333</v>
      </c>
      <c r="F10" s="104" t="s">
        <v>16</v>
      </c>
      <c r="G10" s="104" t="s">
        <v>27</v>
      </c>
      <c r="H10" s="104" t="s">
        <v>31</v>
      </c>
      <c r="I10" s="155">
        <v>100</v>
      </c>
      <c r="J10" s="155">
        <v>131.7</v>
      </c>
      <c r="K10" s="155">
        <v>116.9</v>
      </c>
      <c r="L10" s="155" t="s">
        <v>392</v>
      </c>
      <c r="M10" s="155"/>
      <c r="N10" s="155"/>
      <c r="O10" s="155">
        <v>16</v>
      </c>
      <c r="P10" s="155">
        <v>17</v>
      </c>
      <c r="R10" s="156" t="s">
        <v>148</v>
      </c>
    </row>
    <row r="11" spans="2:18" s="104" customFormat="1" ht="12.75">
      <c r="B11" s="104" t="s">
        <v>14</v>
      </c>
      <c r="C11" s="104" t="s">
        <v>25</v>
      </c>
      <c r="D11" s="153">
        <v>40006</v>
      </c>
      <c r="E11" s="154">
        <v>0.3333333333333333</v>
      </c>
      <c r="F11" s="104" t="s">
        <v>16</v>
      </c>
      <c r="G11" s="104" t="s">
        <v>27</v>
      </c>
      <c r="H11" s="104" t="s">
        <v>35</v>
      </c>
      <c r="I11" s="155">
        <v>2.5</v>
      </c>
      <c r="J11" s="155"/>
      <c r="K11" s="155"/>
      <c r="L11" s="155"/>
      <c r="M11" s="155">
        <v>40</v>
      </c>
      <c r="N11" s="155" t="s">
        <v>392</v>
      </c>
      <c r="O11" s="155"/>
      <c r="P11" s="155"/>
      <c r="R11" s="156"/>
    </row>
    <row r="12" spans="2:18" s="105" customFormat="1" ht="12.75">
      <c r="B12" s="105" t="s">
        <v>14</v>
      </c>
      <c r="C12" s="105" t="s">
        <v>25</v>
      </c>
      <c r="D12" s="144">
        <v>40020</v>
      </c>
      <c r="E12" s="145">
        <v>0.3159722222222222</v>
      </c>
      <c r="F12" s="105" t="s">
        <v>171</v>
      </c>
      <c r="G12" s="105" t="s">
        <v>27</v>
      </c>
      <c r="H12" s="105" t="s">
        <v>31</v>
      </c>
      <c r="I12" s="146">
        <v>100</v>
      </c>
      <c r="J12" s="146">
        <v>151.5</v>
      </c>
      <c r="K12" s="146">
        <v>193.5</v>
      </c>
      <c r="L12" s="146" t="s">
        <v>392</v>
      </c>
      <c r="M12" s="146"/>
      <c r="N12" s="146"/>
      <c r="O12" s="146">
        <v>17.5</v>
      </c>
      <c r="P12" s="146">
        <v>19.5</v>
      </c>
      <c r="R12" s="157" t="s">
        <v>173</v>
      </c>
    </row>
    <row r="13" spans="2:18" s="105" customFormat="1" ht="12.75">
      <c r="B13" s="105" t="s">
        <v>14</v>
      </c>
      <c r="C13" s="105" t="s">
        <v>25</v>
      </c>
      <c r="D13" s="144">
        <v>40020</v>
      </c>
      <c r="E13" s="145">
        <v>0.3159722222222222</v>
      </c>
      <c r="F13" s="105" t="s">
        <v>171</v>
      </c>
      <c r="G13" s="105" t="s">
        <v>27</v>
      </c>
      <c r="H13" s="105" t="s">
        <v>35</v>
      </c>
      <c r="I13" s="146">
        <v>2.5</v>
      </c>
      <c r="J13" s="146"/>
      <c r="K13" s="146"/>
      <c r="L13" s="146"/>
      <c r="M13" s="146">
        <v>120</v>
      </c>
      <c r="N13" s="146" t="s">
        <v>392</v>
      </c>
      <c r="O13" s="146"/>
      <c r="P13" s="146"/>
      <c r="R13" s="157"/>
    </row>
    <row r="14" spans="2:18" s="104" customFormat="1" ht="12.75">
      <c r="B14" s="104" t="s">
        <v>14</v>
      </c>
      <c r="C14" s="104" t="s">
        <v>25</v>
      </c>
      <c r="D14" s="153">
        <v>40034</v>
      </c>
      <c r="E14" s="154">
        <v>0.3333333333333333</v>
      </c>
      <c r="F14" s="104" t="s">
        <v>79</v>
      </c>
      <c r="H14" s="104" t="s">
        <v>31</v>
      </c>
      <c r="I14" s="155">
        <v>100</v>
      </c>
      <c r="J14" s="155">
        <v>43.5</v>
      </c>
      <c r="K14" s="155"/>
      <c r="L14" s="155">
        <v>43.5</v>
      </c>
      <c r="M14" s="155"/>
      <c r="N14" s="155"/>
      <c r="O14" s="155">
        <v>13.5</v>
      </c>
      <c r="P14" s="155">
        <v>20.5</v>
      </c>
      <c r="R14" s="156"/>
    </row>
    <row r="15" spans="2:18" s="104" customFormat="1" ht="12.75">
      <c r="B15" s="104" t="s">
        <v>14</v>
      </c>
      <c r="C15" s="104" t="s">
        <v>25</v>
      </c>
      <c r="D15" s="153">
        <v>40034</v>
      </c>
      <c r="E15" s="154">
        <v>0.3333333333333333</v>
      </c>
      <c r="F15" s="104" t="s">
        <v>79</v>
      </c>
      <c r="H15" s="104" t="s">
        <v>35</v>
      </c>
      <c r="I15" s="155">
        <v>2.5</v>
      </c>
      <c r="J15" s="155"/>
      <c r="K15" s="155"/>
      <c r="L15" s="155"/>
      <c r="M15" s="155">
        <v>80</v>
      </c>
      <c r="N15" s="155">
        <v>80</v>
      </c>
      <c r="O15" s="155">
        <v>13.5</v>
      </c>
      <c r="P15" s="155">
        <v>20.5</v>
      </c>
      <c r="R15" s="156"/>
    </row>
    <row r="16" spans="2:18" ht="12.75">
      <c r="B16" s="102" t="s">
        <v>14</v>
      </c>
      <c r="C16" s="102" t="s">
        <v>25</v>
      </c>
      <c r="D16" s="106">
        <v>40048</v>
      </c>
      <c r="E16" s="107">
        <v>0.3298611111111111</v>
      </c>
      <c r="F16" s="102" t="s">
        <v>79</v>
      </c>
      <c r="G16" s="102" t="s">
        <v>216</v>
      </c>
      <c r="H16" s="102" t="s">
        <v>31</v>
      </c>
      <c r="I16" s="132">
        <v>100</v>
      </c>
      <c r="J16" s="132">
        <v>157.6</v>
      </c>
      <c r="L16" s="132" t="s">
        <v>392</v>
      </c>
      <c r="O16" s="132">
        <v>22.5</v>
      </c>
      <c r="P16" s="132">
        <v>24</v>
      </c>
      <c r="R16" s="103" t="s">
        <v>218</v>
      </c>
    </row>
    <row r="17" spans="2:18" s="104" customFormat="1" ht="12.75">
      <c r="B17" s="104" t="s">
        <v>14</v>
      </c>
      <c r="C17" s="104" t="s">
        <v>25</v>
      </c>
      <c r="D17" s="153">
        <v>40062</v>
      </c>
      <c r="E17" s="154">
        <v>0.3333333333333333</v>
      </c>
      <c r="F17" s="104" t="s">
        <v>79</v>
      </c>
      <c r="G17" s="104" t="s">
        <v>21</v>
      </c>
      <c r="H17" s="104" t="s">
        <v>31</v>
      </c>
      <c r="I17" s="155">
        <v>100</v>
      </c>
      <c r="J17" s="155">
        <v>26.2</v>
      </c>
      <c r="K17" s="155"/>
      <c r="L17" s="155">
        <v>26.2</v>
      </c>
      <c r="M17" s="155"/>
      <c r="N17" s="155"/>
      <c r="O17" s="155">
        <v>11</v>
      </c>
      <c r="P17" s="155">
        <v>18</v>
      </c>
      <c r="R17" s="156" t="s">
        <v>237</v>
      </c>
    </row>
    <row r="18" spans="2:18" s="104" customFormat="1" ht="12.75">
      <c r="B18" s="104" t="s">
        <v>14</v>
      </c>
      <c r="C18" s="104" t="s">
        <v>25</v>
      </c>
      <c r="D18" s="153">
        <v>40062</v>
      </c>
      <c r="E18" s="154">
        <v>0.3333333333333333</v>
      </c>
      <c r="H18" s="104" t="s">
        <v>35</v>
      </c>
      <c r="I18" s="155">
        <v>2.5</v>
      </c>
      <c r="J18" s="155"/>
      <c r="K18" s="155"/>
      <c r="L18" s="155"/>
      <c r="M18" s="155">
        <v>1</v>
      </c>
      <c r="N18" s="155">
        <v>1</v>
      </c>
      <c r="O18" s="155"/>
      <c r="P18" s="155"/>
      <c r="R18" s="156"/>
    </row>
    <row r="19" spans="2:18" s="105" customFormat="1" ht="12.75">
      <c r="B19" s="105" t="s">
        <v>14</v>
      </c>
      <c r="C19" s="105" t="s">
        <v>25</v>
      </c>
      <c r="D19" s="144">
        <v>40076</v>
      </c>
      <c r="E19" s="145">
        <v>0.3333333333333333</v>
      </c>
      <c r="F19" s="105" t="s">
        <v>79</v>
      </c>
      <c r="H19" s="105" t="s">
        <v>31</v>
      </c>
      <c r="I19" s="146">
        <v>100</v>
      </c>
      <c r="J19" s="146">
        <v>16</v>
      </c>
      <c r="K19" s="146"/>
      <c r="L19" s="146">
        <v>16</v>
      </c>
      <c r="M19" s="146"/>
      <c r="N19" s="146"/>
      <c r="O19" s="146">
        <v>6</v>
      </c>
      <c r="P19" s="146">
        <v>15.5</v>
      </c>
      <c r="R19" s="157"/>
    </row>
    <row r="20" spans="2:18" s="105" customFormat="1" ht="12.75">
      <c r="B20" s="105" t="s">
        <v>14</v>
      </c>
      <c r="C20" s="105" t="s">
        <v>25</v>
      </c>
      <c r="D20" s="144">
        <v>40076</v>
      </c>
      <c r="E20" s="145">
        <v>0.3333333333333333</v>
      </c>
      <c r="F20" s="105" t="s">
        <v>79</v>
      </c>
      <c r="H20" s="105" t="s">
        <v>35</v>
      </c>
      <c r="I20" s="146">
        <v>2.5</v>
      </c>
      <c r="J20" s="146"/>
      <c r="K20" s="146"/>
      <c r="L20" s="146"/>
      <c r="M20" s="146">
        <v>1</v>
      </c>
      <c r="N20" s="146">
        <v>1</v>
      </c>
      <c r="O20" s="146">
        <v>6</v>
      </c>
      <c r="P20" s="146">
        <v>15.5</v>
      </c>
      <c r="R20" s="157"/>
    </row>
    <row r="21" spans="2:18" s="104" customFormat="1" ht="13.5" thickBot="1">
      <c r="B21" s="104" t="s">
        <v>14</v>
      </c>
      <c r="C21" s="104" t="s">
        <v>25</v>
      </c>
      <c r="D21" s="153">
        <v>40090</v>
      </c>
      <c r="E21" s="154">
        <v>0.3298611111111111</v>
      </c>
      <c r="F21" s="104" t="s">
        <v>16</v>
      </c>
      <c r="G21" s="104" t="s">
        <v>27</v>
      </c>
      <c r="H21" s="104" t="s">
        <v>31</v>
      </c>
      <c r="I21" s="155">
        <v>100</v>
      </c>
      <c r="J21" s="155">
        <v>960.6</v>
      </c>
      <c r="K21" s="155"/>
      <c r="L21" s="155" t="s">
        <v>392</v>
      </c>
      <c r="M21" s="160"/>
      <c r="N21" s="155"/>
      <c r="O21" s="155">
        <v>12</v>
      </c>
      <c r="P21" s="155">
        <v>14</v>
      </c>
      <c r="R21" s="156" t="s">
        <v>270</v>
      </c>
    </row>
    <row r="22" spans="2:18" s="104" customFormat="1" ht="13.5" thickBot="1">
      <c r="B22" s="104" t="s">
        <v>14</v>
      </c>
      <c r="C22" s="104" t="s">
        <v>25</v>
      </c>
      <c r="D22" s="153">
        <v>40090</v>
      </c>
      <c r="E22" s="154">
        <v>0.3298611111111111</v>
      </c>
      <c r="F22" s="104" t="s">
        <v>16</v>
      </c>
      <c r="G22" s="104" t="s">
        <v>27</v>
      </c>
      <c r="H22" s="104" t="s">
        <v>35</v>
      </c>
      <c r="I22" s="155">
        <v>2.5</v>
      </c>
      <c r="J22" s="155"/>
      <c r="K22" s="155"/>
      <c r="L22" s="158"/>
      <c r="M22" s="164">
        <v>6000</v>
      </c>
      <c r="N22" s="159" t="s">
        <v>392</v>
      </c>
      <c r="O22" s="155">
        <v>12</v>
      </c>
      <c r="P22" s="155">
        <v>14</v>
      </c>
      <c r="R22" s="156"/>
    </row>
    <row r="23" spans="2:18" s="105" customFormat="1" ht="12.75">
      <c r="B23" s="105" t="s">
        <v>14</v>
      </c>
      <c r="C23" s="105" t="s">
        <v>25</v>
      </c>
      <c r="D23" s="144">
        <v>40104</v>
      </c>
      <c r="E23" s="145">
        <v>0.3333333333333333</v>
      </c>
      <c r="F23" s="105" t="s">
        <v>16</v>
      </c>
      <c r="H23" s="105" t="s">
        <v>31</v>
      </c>
      <c r="I23" s="146">
        <v>100</v>
      </c>
      <c r="J23" s="146">
        <v>145</v>
      </c>
      <c r="K23" s="146"/>
      <c r="L23" s="146">
        <v>145</v>
      </c>
      <c r="M23" s="161"/>
      <c r="N23" s="146"/>
      <c r="O23" s="146">
        <v>1.5</v>
      </c>
      <c r="P23" s="146">
        <v>8</v>
      </c>
      <c r="R23" s="157"/>
    </row>
    <row r="24" spans="2:18" s="105" customFormat="1" ht="13.5" thickBot="1">
      <c r="B24" s="105" t="s">
        <v>14</v>
      </c>
      <c r="C24" s="105" t="s">
        <v>25</v>
      </c>
      <c r="D24" s="144">
        <v>40104</v>
      </c>
      <c r="E24" s="145">
        <v>0.3333333333333333</v>
      </c>
      <c r="F24" s="105" t="s">
        <v>16</v>
      </c>
      <c r="H24" s="105" t="s">
        <v>35</v>
      </c>
      <c r="I24" s="146">
        <v>2.5</v>
      </c>
      <c r="J24" s="165"/>
      <c r="K24" s="146"/>
      <c r="L24" s="146"/>
      <c r="M24" s="146">
        <v>40</v>
      </c>
      <c r="N24" s="146">
        <v>40</v>
      </c>
      <c r="O24" s="146">
        <v>1.5</v>
      </c>
      <c r="P24" s="146">
        <v>8</v>
      </c>
      <c r="R24" s="157"/>
    </row>
    <row r="25" spans="2:18" s="192" customFormat="1" ht="15.75" thickBot="1">
      <c r="B25" s="193" t="s">
        <v>337</v>
      </c>
      <c r="D25" s="194"/>
      <c r="E25" s="194"/>
      <c r="I25" s="195"/>
      <c r="J25" s="196">
        <f>GEOMEAN(J4:J24)</f>
        <v>83.84428178417588</v>
      </c>
      <c r="K25" s="197"/>
      <c r="L25" s="198">
        <f>GEOMEAN(L4:L24)</f>
        <v>50.104772251889884</v>
      </c>
      <c r="M25" s="198">
        <f>GEOMEAN(M7:M24)</f>
        <v>53.413696238193616</v>
      </c>
      <c r="N25" s="198">
        <f>GEOMEAN(N7:N24)</f>
        <v>22.297022244071456</v>
      </c>
      <c r="O25" s="199"/>
      <c r="P25" s="199"/>
      <c r="R25" s="194"/>
    </row>
    <row r="26" spans="2:17" ht="12.75">
      <c r="B26" s="231"/>
      <c r="C26" s="232"/>
      <c r="D26" s="232"/>
      <c r="E26" s="232"/>
      <c r="F26" s="232"/>
      <c r="G26" s="232"/>
      <c r="H26" s="232"/>
      <c r="I26" s="232"/>
      <c r="J26" s="232"/>
      <c r="K26" s="232"/>
      <c r="L26" s="232"/>
      <c r="M26" s="232"/>
      <c r="N26" s="232"/>
      <c r="O26" s="232"/>
      <c r="P26" s="232"/>
      <c r="Q26" s="233"/>
    </row>
    <row r="27" ht="15">
      <c r="B27" s="130" t="s">
        <v>314</v>
      </c>
    </row>
    <row r="28" spans="1:12" ht="12.75">
      <c r="A28" s="102" t="s">
        <v>42</v>
      </c>
      <c r="B28" s="102" t="s">
        <v>43</v>
      </c>
      <c r="C28" s="102" t="s">
        <v>15</v>
      </c>
      <c r="D28" s="106">
        <v>39930</v>
      </c>
      <c r="E28" s="107">
        <v>0.3645833333333333</v>
      </c>
      <c r="F28" s="102" t="s">
        <v>16</v>
      </c>
      <c r="G28" s="102" t="s">
        <v>17</v>
      </c>
      <c r="H28" s="102" t="s">
        <v>38</v>
      </c>
      <c r="I28" s="132">
        <v>100</v>
      </c>
      <c r="J28" s="132">
        <v>218.7</v>
      </c>
      <c r="L28" s="132">
        <v>218.7</v>
      </c>
    </row>
    <row r="29" spans="2:18" s="104" customFormat="1" ht="13.5" thickBot="1">
      <c r="B29" s="104" t="s">
        <v>43</v>
      </c>
      <c r="C29" s="104" t="s">
        <v>15</v>
      </c>
      <c r="D29" s="153">
        <v>39950</v>
      </c>
      <c r="E29" s="154">
        <v>0.4375</v>
      </c>
      <c r="F29" s="104" t="s">
        <v>16</v>
      </c>
      <c r="G29" s="104" t="s">
        <v>27</v>
      </c>
      <c r="H29" s="104" t="s">
        <v>18</v>
      </c>
      <c r="I29" s="155">
        <v>100</v>
      </c>
      <c r="J29" s="155">
        <v>49.5</v>
      </c>
      <c r="K29" s="155">
        <v>54.5</v>
      </c>
      <c r="L29" s="155" t="s">
        <v>392</v>
      </c>
      <c r="M29" s="160"/>
      <c r="N29" s="155"/>
      <c r="O29" s="155"/>
      <c r="P29" s="155"/>
      <c r="R29" s="156"/>
    </row>
    <row r="30" spans="2:18" s="104" customFormat="1" ht="13.5" thickBot="1">
      <c r="B30" s="104" t="s">
        <v>43</v>
      </c>
      <c r="C30" s="104" t="s">
        <v>15</v>
      </c>
      <c r="D30" s="153">
        <v>39950</v>
      </c>
      <c r="E30" s="154">
        <v>0.4375</v>
      </c>
      <c r="F30" s="104" t="s">
        <v>16</v>
      </c>
      <c r="G30" s="104" t="s">
        <v>27</v>
      </c>
      <c r="H30" s="104" t="s">
        <v>35</v>
      </c>
      <c r="I30" s="155">
        <v>2.5</v>
      </c>
      <c r="J30" s="155"/>
      <c r="K30" s="155"/>
      <c r="L30" s="158"/>
      <c r="M30" s="164">
        <v>320</v>
      </c>
      <c r="N30" s="159" t="s">
        <v>392</v>
      </c>
      <c r="O30" s="155"/>
      <c r="P30" s="155"/>
      <c r="R30" s="156"/>
    </row>
    <row r="31" spans="2:13" ht="12.75">
      <c r="B31" s="102" t="s">
        <v>43</v>
      </c>
      <c r="C31" s="102" t="s">
        <v>15</v>
      </c>
      <c r="D31" s="106">
        <v>39978</v>
      </c>
      <c r="E31" s="107">
        <v>0.3611111111111111</v>
      </c>
      <c r="F31" s="102" t="s">
        <v>33</v>
      </c>
      <c r="G31" s="102" t="s">
        <v>27</v>
      </c>
      <c r="H31" s="102" t="s">
        <v>31</v>
      </c>
      <c r="I31" s="132">
        <v>100</v>
      </c>
      <c r="J31" s="132">
        <v>54.8</v>
      </c>
      <c r="L31" s="132" t="s">
        <v>392</v>
      </c>
      <c r="M31" s="166"/>
    </row>
    <row r="32" spans="2:17" ht="12.75">
      <c r="B32" s="102" t="s">
        <v>43</v>
      </c>
      <c r="C32" s="102" t="s">
        <v>15</v>
      </c>
      <c r="D32" s="106">
        <v>39992</v>
      </c>
      <c r="E32" s="107">
        <v>0.3576388888888889</v>
      </c>
      <c r="F32" s="102" t="s">
        <v>16</v>
      </c>
      <c r="G32" s="102" t="s">
        <v>17</v>
      </c>
      <c r="H32" s="102" t="s">
        <v>31</v>
      </c>
      <c r="I32" s="132">
        <v>100</v>
      </c>
      <c r="J32" s="132">
        <v>50.4</v>
      </c>
      <c r="L32" s="132">
        <v>50.4</v>
      </c>
      <c r="O32" s="132">
        <v>17.5</v>
      </c>
      <c r="P32" s="132">
        <v>19.3</v>
      </c>
      <c r="Q32" s="102">
        <v>54</v>
      </c>
    </row>
    <row r="33" spans="2:18" s="104" customFormat="1" ht="12.75">
      <c r="B33" s="104" t="s">
        <v>43</v>
      </c>
      <c r="C33" s="104" t="s">
        <v>15</v>
      </c>
      <c r="D33" s="153">
        <v>40006</v>
      </c>
      <c r="E33" s="154">
        <v>0.2916666666666667</v>
      </c>
      <c r="F33" s="104" t="s">
        <v>16</v>
      </c>
      <c r="G33" s="104" t="s">
        <v>17</v>
      </c>
      <c r="H33" s="104" t="s">
        <v>31</v>
      </c>
      <c r="I33" s="155">
        <v>100</v>
      </c>
      <c r="J33" s="155">
        <v>48.1</v>
      </c>
      <c r="K33" s="155">
        <v>40.4</v>
      </c>
      <c r="L33" s="155">
        <v>48.1</v>
      </c>
      <c r="M33" s="155"/>
      <c r="N33" s="155"/>
      <c r="O33" s="155">
        <v>16.5</v>
      </c>
      <c r="P33" s="155">
        <v>17.6</v>
      </c>
      <c r="Q33" s="104">
        <v>43.4</v>
      </c>
      <c r="R33" s="156" t="s">
        <v>152</v>
      </c>
    </row>
    <row r="34" spans="2:18" s="104" customFormat="1" ht="12.75">
      <c r="B34" s="104" t="s">
        <v>43</v>
      </c>
      <c r="C34" s="104" t="s">
        <v>15</v>
      </c>
      <c r="D34" s="153">
        <v>40006</v>
      </c>
      <c r="E34" s="154">
        <v>0.2916666666666667</v>
      </c>
      <c r="F34" s="104" t="s">
        <v>16</v>
      </c>
      <c r="G34" s="104" t="s">
        <v>17</v>
      </c>
      <c r="H34" s="104" t="s">
        <v>35</v>
      </c>
      <c r="I34" s="155">
        <v>2.5</v>
      </c>
      <c r="J34" s="155"/>
      <c r="K34" s="155"/>
      <c r="L34" s="155"/>
      <c r="M34" s="155">
        <v>1</v>
      </c>
      <c r="N34" s="155">
        <v>1</v>
      </c>
      <c r="O34" s="155"/>
      <c r="P34" s="155"/>
      <c r="R34" s="156"/>
    </row>
    <row r="35" spans="2:18" ht="12.75">
      <c r="B35" s="102" t="s">
        <v>43</v>
      </c>
      <c r="C35" s="102" t="s">
        <v>15</v>
      </c>
      <c r="D35" s="106">
        <v>40020</v>
      </c>
      <c r="E35" s="107">
        <v>0.3159722222222222</v>
      </c>
      <c r="F35" s="102" t="s">
        <v>16</v>
      </c>
      <c r="G35" s="102" t="s">
        <v>30</v>
      </c>
      <c r="H35" s="102" t="s">
        <v>31</v>
      </c>
      <c r="I35" s="132">
        <v>100</v>
      </c>
      <c r="J35" s="132">
        <v>218.7</v>
      </c>
      <c r="L35" s="132">
        <v>218.7</v>
      </c>
      <c r="O35" s="132">
        <v>18</v>
      </c>
      <c r="P35" s="132">
        <v>19.8</v>
      </c>
      <c r="Q35" s="102">
        <v>64</v>
      </c>
      <c r="R35" s="103" t="s">
        <v>175</v>
      </c>
    </row>
    <row r="36" spans="2:17" ht="12.75">
      <c r="B36" s="102" t="s">
        <v>43</v>
      </c>
      <c r="C36" s="102" t="s">
        <v>15</v>
      </c>
      <c r="D36" s="106">
        <v>40034</v>
      </c>
      <c r="E36" s="107">
        <v>0.2777777777777778</v>
      </c>
      <c r="F36" s="102" t="s">
        <v>79</v>
      </c>
      <c r="H36" s="102" t="s">
        <v>31</v>
      </c>
      <c r="I36" s="132">
        <v>100</v>
      </c>
      <c r="J36" s="132">
        <v>28.8</v>
      </c>
      <c r="L36" s="132">
        <v>28.8</v>
      </c>
      <c r="O36" s="132">
        <v>13</v>
      </c>
      <c r="P36" s="132">
        <v>21.3</v>
      </c>
      <c r="Q36" s="102">
        <v>54.4</v>
      </c>
    </row>
    <row r="37" spans="2:18" s="104" customFormat="1" ht="12.75">
      <c r="B37" s="104" t="s">
        <v>43</v>
      </c>
      <c r="C37" s="104" t="s">
        <v>15</v>
      </c>
      <c r="D37" s="153">
        <v>40048</v>
      </c>
      <c r="E37" s="154">
        <v>0.2743055555555555</v>
      </c>
      <c r="F37" s="104" t="s">
        <v>219</v>
      </c>
      <c r="H37" s="104" t="s">
        <v>31</v>
      </c>
      <c r="I37" s="155">
        <v>100</v>
      </c>
      <c r="J37" s="155">
        <v>146.7</v>
      </c>
      <c r="K37" s="155">
        <v>161.6</v>
      </c>
      <c r="L37" s="155">
        <v>146.7</v>
      </c>
      <c r="M37" s="155"/>
      <c r="N37" s="155"/>
      <c r="O37" s="155">
        <v>23.6</v>
      </c>
      <c r="P37" s="155">
        <v>25.6</v>
      </c>
      <c r="Q37" s="104">
        <v>77.8</v>
      </c>
      <c r="R37" s="156" t="s">
        <v>221</v>
      </c>
    </row>
    <row r="38" spans="2:18" s="104" customFormat="1" ht="12.75">
      <c r="B38" s="104" t="s">
        <v>43</v>
      </c>
      <c r="C38" s="104" t="s">
        <v>15</v>
      </c>
      <c r="D38" s="153">
        <v>40048</v>
      </c>
      <c r="E38" s="154">
        <v>0.2743055555555555</v>
      </c>
      <c r="H38" s="104" t="s">
        <v>35</v>
      </c>
      <c r="I38" s="155">
        <v>2.5</v>
      </c>
      <c r="J38" s="155"/>
      <c r="K38" s="155"/>
      <c r="L38" s="155"/>
      <c r="M38" s="155">
        <v>80</v>
      </c>
      <c r="N38" s="155">
        <v>80</v>
      </c>
      <c r="O38" s="155"/>
      <c r="P38" s="155"/>
      <c r="R38" s="156"/>
    </row>
    <row r="39" spans="2:18" s="105" customFormat="1" ht="12.75">
      <c r="B39" s="105" t="s">
        <v>43</v>
      </c>
      <c r="C39" s="105" t="s">
        <v>15</v>
      </c>
      <c r="D39" s="144">
        <v>40062</v>
      </c>
      <c r="E39" s="145">
        <v>0.2881944444444445</v>
      </c>
      <c r="F39" s="105" t="s">
        <v>79</v>
      </c>
      <c r="H39" s="105" t="s">
        <v>31</v>
      </c>
      <c r="I39" s="146">
        <v>100</v>
      </c>
      <c r="J39" s="146">
        <v>15.6</v>
      </c>
      <c r="K39" s="146">
        <v>16</v>
      </c>
      <c r="L39" s="146">
        <v>15.6</v>
      </c>
      <c r="M39" s="146"/>
      <c r="N39" s="146"/>
      <c r="O39" s="146">
        <v>8</v>
      </c>
      <c r="P39" s="146">
        <v>20</v>
      </c>
      <c r="Q39" s="105">
        <v>76.4</v>
      </c>
      <c r="R39" s="157" t="s">
        <v>238</v>
      </c>
    </row>
    <row r="40" spans="2:18" s="105" customFormat="1" ht="12.75">
      <c r="B40" s="105" t="s">
        <v>43</v>
      </c>
      <c r="C40" s="105" t="s">
        <v>15</v>
      </c>
      <c r="D40" s="144">
        <v>40062</v>
      </c>
      <c r="E40" s="145">
        <v>0.2916666666666667</v>
      </c>
      <c r="F40" s="105" t="s">
        <v>79</v>
      </c>
      <c r="H40" s="105" t="s">
        <v>35</v>
      </c>
      <c r="I40" s="146">
        <v>2.5</v>
      </c>
      <c r="J40" s="146"/>
      <c r="K40" s="146"/>
      <c r="L40" s="146"/>
      <c r="M40" s="146">
        <v>1</v>
      </c>
      <c r="N40" s="146">
        <v>1</v>
      </c>
      <c r="O40" s="146">
        <v>8</v>
      </c>
      <c r="P40" s="146">
        <v>20</v>
      </c>
      <c r="Q40" s="105">
        <v>76.4</v>
      </c>
      <c r="R40" s="157"/>
    </row>
    <row r="41" spans="2:18" s="104" customFormat="1" ht="12.75">
      <c r="B41" s="104" t="s">
        <v>43</v>
      </c>
      <c r="C41" s="104" t="s">
        <v>15</v>
      </c>
      <c r="D41" s="153">
        <v>40076</v>
      </c>
      <c r="E41" s="154">
        <v>0.2916666666666667</v>
      </c>
      <c r="F41" s="104" t="s">
        <v>79</v>
      </c>
      <c r="H41" s="104" t="s">
        <v>31</v>
      </c>
      <c r="I41" s="155">
        <v>100</v>
      </c>
      <c r="J41" s="155">
        <v>15.6</v>
      </c>
      <c r="K41" s="155"/>
      <c r="L41" s="155">
        <v>15.6</v>
      </c>
      <c r="M41" s="155"/>
      <c r="N41" s="155"/>
      <c r="O41" s="155">
        <v>4</v>
      </c>
      <c r="P41" s="155">
        <v>17</v>
      </c>
      <c r="Q41" s="104">
        <v>95.3</v>
      </c>
      <c r="R41" s="156"/>
    </row>
    <row r="42" spans="2:18" s="104" customFormat="1" ht="12.75">
      <c r="B42" s="104" t="s">
        <v>43</v>
      </c>
      <c r="C42" s="104" t="s">
        <v>15</v>
      </c>
      <c r="D42" s="153">
        <v>40076</v>
      </c>
      <c r="E42" s="154">
        <v>0.2916666666666667</v>
      </c>
      <c r="F42" s="104" t="s">
        <v>79</v>
      </c>
      <c r="H42" s="104" t="s">
        <v>35</v>
      </c>
      <c r="I42" s="155">
        <v>2.5</v>
      </c>
      <c r="J42" s="155"/>
      <c r="K42" s="155"/>
      <c r="L42" s="155"/>
      <c r="M42" s="155">
        <v>1</v>
      </c>
      <c r="N42" s="155">
        <v>1</v>
      </c>
      <c r="O42" s="155">
        <v>4</v>
      </c>
      <c r="P42" s="155">
        <v>17</v>
      </c>
      <c r="Q42" s="104">
        <v>95.3</v>
      </c>
      <c r="R42" s="156"/>
    </row>
    <row r="43" spans="2:18" s="105" customFormat="1" ht="13.5" thickBot="1">
      <c r="B43" s="105" t="s">
        <v>43</v>
      </c>
      <c r="C43" s="105" t="s">
        <v>15</v>
      </c>
      <c r="D43" s="144">
        <v>40090</v>
      </c>
      <c r="E43" s="145">
        <v>0.3020833333333333</v>
      </c>
      <c r="F43" s="105" t="s">
        <v>16</v>
      </c>
      <c r="G43" s="105" t="s">
        <v>27</v>
      </c>
      <c r="H43" s="105" t="s">
        <v>31</v>
      </c>
      <c r="I43" s="146">
        <v>100</v>
      </c>
      <c r="J43" s="146">
        <v>1553.1</v>
      </c>
      <c r="K43" s="146"/>
      <c r="L43" s="146" t="s">
        <v>392</v>
      </c>
      <c r="M43" s="165"/>
      <c r="N43" s="146"/>
      <c r="O43" s="146">
        <v>12</v>
      </c>
      <c r="P43" s="146">
        <v>15.3</v>
      </c>
      <c r="Q43" s="105">
        <v>103.3</v>
      </c>
      <c r="R43" s="157" t="s">
        <v>271</v>
      </c>
    </row>
    <row r="44" spans="2:18" s="105" customFormat="1" ht="13.5" thickBot="1">
      <c r="B44" s="105" t="s">
        <v>43</v>
      </c>
      <c r="C44" s="105" t="s">
        <v>15</v>
      </c>
      <c r="D44" s="144">
        <v>40090</v>
      </c>
      <c r="E44" s="145">
        <v>0.3020833333333333</v>
      </c>
      <c r="F44" s="105" t="s">
        <v>16</v>
      </c>
      <c r="G44" s="105" t="s">
        <v>27</v>
      </c>
      <c r="H44" s="105" t="s">
        <v>35</v>
      </c>
      <c r="I44" s="146">
        <v>2.5</v>
      </c>
      <c r="J44" s="146"/>
      <c r="K44" s="146"/>
      <c r="L44" s="172"/>
      <c r="M44" s="175">
        <v>720</v>
      </c>
      <c r="N44" s="173" t="s">
        <v>392</v>
      </c>
      <c r="O44" s="146">
        <v>12</v>
      </c>
      <c r="P44" s="146">
        <v>15.3</v>
      </c>
      <c r="Q44" s="105">
        <v>103.3</v>
      </c>
      <c r="R44" s="157" t="s">
        <v>278</v>
      </c>
    </row>
    <row r="45" spans="2:18" s="104" customFormat="1" ht="12.75">
      <c r="B45" s="104" t="s">
        <v>43</v>
      </c>
      <c r="C45" s="104" t="s">
        <v>15</v>
      </c>
      <c r="D45" s="153">
        <v>40104</v>
      </c>
      <c r="E45" s="154">
        <v>0.3333333333333333</v>
      </c>
      <c r="F45" s="104" t="s">
        <v>16</v>
      </c>
      <c r="H45" s="104" t="s">
        <v>31</v>
      </c>
      <c r="I45" s="155">
        <v>100</v>
      </c>
      <c r="J45" s="155">
        <v>95.9</v>
      </c>
      <c r="K45" s="155"/>
      <c r="L45" s="155">
        <v>95.9</v>
      </c>
      <c r="M45" s="174"/>
      <c r="N45" s="155"/>
      <c r="O45" s="155">
        <v>3</v>
      </c>
      <c r="P45" s="155">
        <v>8.9</v>
      </c>
      <c r="Q45" s="104">
        <v>78.7</v>
      </c>
      <c r="R45" s="156" t="s">
        <v>278</v>
      </c>
    </row>
    <row r="46" spans="2:18" s="104" customFormat="1" ht="13.5" thickBot="1">
      <c r="B46" s="104" t="s">
        <v>43</v>
      </c>
      <c r="C46" s="104" t="s">
        <v>15</v>
      </c>
      <c r="D46" s="153">
        <v>40104</v>
      </c>
      <c r="E46" s="154">
        <v>0.3333333333333333</v>
      </c>
      <c r="F46" s="104" t="s">
        <v>16</v>
      </c>
      <c r="H46" s="104" t="s">
        <v>35</v>
      </c>
      <c r="I46" s="155">
        <v>2.5</v>
      </c>
      <c r="J46" s="160"/>
      <c r="K46" s="155"/>
      <c r="L46" s="155"/>
      <c r="M46" s="155">
        <v>80</v>
      </c>
      <c r="N46" s="155">
        <v>80</v>
      </c>
      <c r="O46" s="155">
        <v>3</v>
      </c>
      <c r="P46" s="155">
        <v>8.9</v>
      </c>
      <c r="Q46" s="104">
        <v>78.7</v>
      </c>
      <c r="R46" s="156"/>
    </row>
    <row r="47" spans="2:18" s="192" customFormat="1" ht="15.75" thickBot="1">
      <c r="B47" s="193" t="s">
        <v>338</v>
      </c>
      <c r="D47" s="200"/>
      <c r="E47" s="201"/>
      <c r="I47" s="195"/>
      <c r="J47" s="196">
        <f>GEOMEAN(J28:J46)</f>
        <v>77.66566469273961</v>
      </c>
      <c r="K47" s="197"/>
      <c r="L47" s="198">
        <f>GEOMEAN(L28:L46)</f>
        <v>60.84717199668156</v>
      </c>
      <c r="M47" s="198">
        <f>GEOMEAN(M28:M46)</f>
        <v>20.408398284300926</v>
      </c>
      <c r="N47" s="198">
        <f>GEOMEAN(N28:N46)</f>
        <v>5.770799623628854</v>
      </c>
      <c r="O47" s="199"/>
      <c r="P47" s="199"/>
      <c r="R47" s="194"/>
    </row>
    <row r="48" spans="2:18" s="109" customFormat="1" ht="12.75">
      <c r="B48" s="228"/>
      <c r="C48" s="229"/>
      <c r="D48" s="229"/>
      <c r="E48" s="229"/>
      <c r="F48" s="229"/>
      <c r="G48" s="229"/>
      <c r="H48" s="229"/>
      <c r="I48" s="229"/>
      <c r="J48" s="229"/>
      <c r="K48" s="229"/>
      <c r="L48" s="229"/>
      <c r="M48" s="229"/>
      <c r="N48" s="229"/>
      <c r="O48" s="229"/>
      <c r="P48" s="229"/>
      <c r="Q48" s="230"/>
      <c r="R48" s="110"/>
    </row>
    <row r="49" spans="2:18" ht="15">
      <c r="B49" s="130" t="s">
        <v>315</v>
      </c>
      <c r="C49" s="113"/>
      <c r="D49" s="114"/>
      <c r="E49" s="114"/>
      <c r="F49" s="115"/>
      <c r="M49" s="147"/>
      <c r="N49" s="147"/>
      <c r="O49" s="134"/>
      <c r="P49" s="134"/>
      <c r="Q49" s="113"/>
      <c r="R49" s="119"/>
    </row>
    <row r="50" spans="1:18" ht="12.75">
      <c r="A50" s="113" t="s">
        <v>52</v>
      </c>
      <c r="B50" s="113" t="s">
        <v>53</v>
      </c>
      <c r="C50" s="113" t="s">
        <v>15</v>
      </c>
      <c r="D50" s="114">
        <v>39930</v>
      </c>
      <c r="E50" s="116">
        <v>0.3923611111111111</v>
      </c>
      <c r="F50" s="113" t="s">
        <v>16</v>
      </c>
      <c r="G50" s="113" t="s">
        <v>17</v>
      </c>
      <c r="H50" s="113" t="s">
        <v>38</v>
      </c>
      <c r="I50" s="134">
        <v>100</v>
      </c>
      <c r="J50" s="134">
        <v>167</v>
      </c>
      <c r="K50" s="134"/>
      <c r="L50" s="134">
        <v>167</v>
      </c>
      <c r="M50" s="134"/>
      <c r="N50" s="134"/>
      <c r="O50" s="134"/>
      <c r="P50" s="134"/>
      <c r="Q50" s="113"/>
      <c r="R50" s="119"/>
    </row>
    <row r="51" spans="1:18" ht="12.75">
      <c r="A51" s="113"/>
      <c r="B51" s="113" t="s">
        <v>53</v>
      </c>
      <c r="C51" s="113" t="s">
        <v>15</v>
      </c>
      <c r="D51" s="114">
        <v>39950</v>
      </c>
      <c r="E51" s="116">
        <v>0.4548611111111111</v>
      </c>
      <c r="F51" s="113" t="s">
        <v>16</v>
      </c>
      <c r="G51" s="113" t="s">
        <v>56</v>
      </c>
      <c r="H51" s="113" t="s">
        <v>18</v>
      </c>
      <c r="I51" s="134">
        <v>100</v>
      </c>
      <c r="J51" s="134">
        <v>9.7</v>
      </c>
      <c r="K51" s="134"/>
      <c r="L51" s="134">
        <v>9.7</v>
      </c>
      <c r="M51" s="134"/>
      <c r="N51" s="134"/>
      <c r="O51" s="134"/>
      <c r="P51" s="134"/>
      <c r="Q51" s="113"/>
      <c r="R51" s="119"/>
    </row>
    <row r="52" spans="1:18" s="104" customFormat="1" ht="13.5" thickBot="1">
      <c r="A52" s="176"/>
      <c r="B52" s="176" t="s">
        <v>53</v>
      </c>
      <c r="C52" s="176" t="s">
        <v>15</v>
      </c>
      <c r="D52" s="177">
        <v>39978</v>
      </c>
      <c r="E52" s="178">
        <v>0.34027777777777773</v>
      </c>
      <c r="F52" s="176" t="s">
        <v>33</v>
      </c>
      <c r="G52" s="176" t="s">
        <v>27</v>
      </c>
      <c r="H52" s="176" t="s">
        <v>31</v>
      </c>
      <c r="I52" s="179">
        <v>100</v>
      </c>
      <c r="J52" s="179">
        <v>58.8</v>
      </c>
      <c r="K52" s="179">
        <v>57.3</v>
      </c>
      <c r="L52" s="155" t="s">
        <v>392</v>
      </c>
      <c r="M52" s="187"/>
      <c r="N52" s="179"/>
      <c r="O52" s="179"/>
      <c r="P52" s="179"/>
      <c r="Q52" s="176"/>
      <c r="R52" s="180"/>
    </row>
    <row r="53" spans="1:18" s="104" customFormat="1" ht="13.5" thickBot="1">
      <c r="A53" s="176"/>
      <c r="B53" s="176" t="s">
        <v>53</v>
      </c>
      <c r="C53" s="176" t="s">
        <v>15</v>
      </c>
      <c r="D53" s="177">
        <v>39978</v>
      </c>
      <c r="E53" s="178">
        <v>0.34027777777777773</v>
      </c>
      <c r="F53" s="176" t="s">
        <v>33</v>
      </c>
      <c r="G53" s="176" t="s">
        <v>27</v>
      </c>
      <c r="H53" s="176" t="s">
        <v>35</v>
      </c>
      <c r="I53" s="179">
        <v>2.5</v>
      </c>
      <c r="J53" s="179"/>
      <c r="K53" s="179"/>
      <c r="L53" s="186"/>
      <c r="M53" s="189">
        <v>280</v>
      </c>
      <c r="N53" s="159" t="s">
        <v>392</v>
      </c>
      <c r="O53" s="179"/>
      <c r="P53" s="179"/>
      <c r="Q53" s="176"/>
      <c r="R53" s="180"/>
    </row>
    <row r="54" spans="1:18" ht="12.75">
      <c r="A54" s="113"/>
      <c r="B54" s="113" t="s">
        <v>53</v>
      </c>
      <c r="C54" s="113" t="s">
        <v>15</v>
      </c>
      <c r="D54" s="114">
        <v>39992</v>
      </c>
      <c r="E54" s="116">
        <v>0.3333333333333333</v>
      </c>
      <c r="F54" s="113" t="s">
        <v>16</v>
      </c>
      <c r="G54" s="113" t="s">
        <v>17</v>
      </c>
      <c r="H54" s="113" t="s">
        <v>31</v>
      </c>
      <c r="I54" s="134">
        <v>100</v>
      </c>
      <c r="J54" s="134">
        <v>42.2</v>
      </c>
      <c r="K54" s="134"/>
      <c r="L54" s="134">
        <v>42.2</v>
      </c>
      <c r="M54" s="188"/>
      <c r="N54" s="134"/>
      <c r="O54" s="134">
        <v>16.5</v>
      </c>
      <c r="P54" s="134">
        <v>19.6</v>
      </c>
      <c r="Q54" s="113">
        <v>53.1</v>
      </c>
      <c r="R54" s="119" t="s">
        <v>114</v>
      </c>
    </row>
    <row r="55" spans="1:18" ht="12.75">
      <c r="A55" s="113"/>
      <c r="B55" s="113" t="s">
        <v>53</v>
      </c>
      <c r="C55" s="113" t="s">
        <v>15</v>
      </c>
      <c r="D55" s="114">
        <v>40006</v>
      </c>
      <c r="E55" s="116">
        <v>0.3194444444444445</v>
      </c>
      <c r="F55" s="113" t="s">
        <v>16</v>
      </c>
      <c r="G55" s="113" t="s">
        <v>17</v>
      </c>
      <c r="H55" s="113" t="s">
        <v>31</v>
      </c>
      <c r="I55" s="134">
        <v>100</v>
      </c>
      <c r="J55" s="134">
        <v>42.5</v>
      </c>
      <c r="K55" s="134"/>
      <c r="L55" s="134">
        <v>42.5</v>
      </c>
      <c r="M55" s="134"/>
      <c r="N55" s="134"/>
      <c r="O55" s="134">
        <v>16.5</v>
      </c>
      <c r="P55" s="134">
        <v>17.8</v>
      </c>
      <c r="Q55" s="113">
        <v>40.2</v>
      </c>
      <c r="R55" s="119" t="s">
        <v>155</v>
      </c>
    </row>
    <row r="56" spans="1:18" s="104" customFormat="1" ht="12.75">
      <c r="A56" s="176"/>
      <c r="B56" s="176" t="s">
        <v>53</v>
      </c>
      <c r="C56" s="176" t="s">
        <v>15</v>
      </c>
      <c r="D56" s="177">
        <v>40020</v>
      </c>
      <c r="E56" s="178">
        <v>0.3368055555555556</v>
      </c>
      <c r="F56" s="176" t="s">
        <v>16</v>
      </c>
      <c r="G56" s="176" t="s">
        <v>30</v>
      </c>
      <c r="H56" s="176" t="s">
        <v>31</v>
      </c>
      <c r="I56" s="179">
        <v>100</v>
      </c>
      <c r="J56" s="179">
        <v>160.7</v>
      </c>
      <c r="K56" s="179">
        <v>167</v>
      </c>
      <c r="L56" s="179">
        <v>160.7</v>
      </c>
      <c r="M56" s="179"/>
      <c r="N56" s="179"/>
      <c r="O56" s="179">
        <v>18</v>
      </c>
      <c r="P56" s="179">
        <v>20.7</v>
      </c>
      <c r="Q56" s="176">
        <v>67</v>
      </c>
      <c r="R56" s="180" t="s">
        <v>176</v>
      </c>
    </row>
    <row r="57" spans="1:18" s="104" customFormat="1" ht="12.75">
      <c r="A57" s="176"/>
      <c r="B57" s="176" t="s">
        <v>53</v>
      </c>
      <c r="C57" s="176" t="s">
        <v>15</v>
      </c>
      <c r="D57" s="177">
        <v>40020</v>
      </c>
      <c r="E57" s="178">
        <v>0.3368055555555556</v>
      </c>
      <c r="F57" s="176" t="s">
        <v>16</v>
      </c>
      <c r="G57" s="176" t="s">
        <v>30</v>
      </c>
      <c r="H57" s="176" t="s">
        <v>35</v>
      </c>
      <c r="I57" s="179">
        <v>2.5</v>
      </c>
      <c r="J57" s="179"/>
      <c r="K57" s="179"/>
      <c r="L57" s="179"/>
      <c r="M57" s="179">
        <v>120</v>
      </c>
      <c r="N57" s="179">
        <v>120</v>
      </c>
      <c r="O57" s="179"/>
      <c r="P57" s="179"/>
      <c r="Q57" s="176"/>
      <c r="R57" s="180"/>
    </row>
    <row r="58" spans="1:18" ht="12.75">
      <c r="A58" s="113"/>
      <c r="B58" s="113" t="s">
        <v>53</v>
      </c>
      <c r="C58" s="113" t="s">
        <v>15</v>
      </c>
      <c r="D58" s="114">
        <v>40034</v>
      </c>
      <c r="E58" s="116">
        <v>0.2986111111111111</v>
      </c>
      <c r="F58" s="113" t="s">
        <v>79</v>
      </c>
      <c r="G58" s="113"/>
      <c r="H58" s="113" t="s">
        <v>31</v>
      </c>
      <c r="I58" s="134">
        <v>100</v>
      </c>
      <c r="J58" s="134">
        <v>15.8</v>
      </c>
      <c r="K58" s="134"/>
      <c r="L58" s="134">
        <v>15.8</v>
      </c>
      <c r="M58" s="134"/>
      <c r="N58" s="134"/>
      <c r="O58" s="134">
        <v>13</v>
      </c>
      <c r="P58" s="134">
        <v>21.8</v>
      </c>
      <c r="Q58" s="113">
        <v>51.6</v>
      </c>
      <c r="R58" s="119" t="s">
        <v>193</v>
      </c>
    </row>
    <row r="59" spans="1:18" ht="12.75">
      <c r="A59" s="113"/>
      <c r="B59" s="113" t="s">
        <v>53</v>
      </c>
      <c r="C59" s="113" t="s">
        <v>15</v>
      </c>
      <c r="D59" s="114">
        <v>40048</v>
      </c>
      <c r="E59" s="116">
        <v>0.3020833333333333</v>
      </c>
      <c r="F59" s="113" t="s">
        <v>223</v>
      </c>
      <c r="G59" s="113"/>
      <c r="H59" s="113" t="s">
        <v>31</v>
      </c>
      <c r="I59" s="134">
        <v>100</v>
      </c>
      <c r="J59" s="134">
        <v>222.4</v>
      </c>
      <c r="K59" s="134"/>
      <c r="L59" s="134">
        <v>222.4</v>
      </c>
      <c r="M59" s="134"/>
      <c r="N59" s="134"/>
      <c r="O59" s="134">
        <v>22.2</v>
      </c>
      <c r="P59" s="134">
        <v>25.4</v>
      </c>
      <c r="Q59" s="113">
        <v>75.7</v>
      </c>
      <c r="R59" s="119" t="s">
        <v>225</v>
      </c>
    </row>
    <row r="60" spans="1:18" ht="12.75">
      <c r="A60" s="113"/>
      <c r="B60" s="113" t="s">
        <v>53</v>
      </c>
      <c r="C60" s="113" t="s">
        <v>15</v>
      </c>
      <c r="D60" s="114">
        <v>40062</v>
      </c>
      <c r="E60" s="116">
        <v>0.3159722222222222</v>
      </c>
      <c r="F60" s="113" t="s">
        <v>79</v>
      </c>
      <c r="G60" s="113"/>
      <c r="H60" s="113" t="s">
        <v>31</v>
      </c>
      <c r="I60" s="134">
        <v>100</v>
      </c>
      <c r="J60" s="134">
        <v>14.2</v>
      </c>
      <c r="K60" s="134"/>
      <c r="L60" s="134">
        <v>14.2</v>
      </c>
      <c r="M60" s="134"/>
      <c r="N60" s="134"/>
      <c r="O60" s="134">
        <v>11</v>
      </c>
      <c r="P60" s="134">
        <v>20.3</v>
      </c>
      <c r="Q60" s="113">
        <v>76.3</v>
      </c>
      <c r="R60" s="119" t="s">
        <v>241</v>
      </c>
    </row>
    <row r="61" spans="1:18" ht="12.75">
      <c r="A61" s="113"/>
      <c r="B61" s="113" t="s">
        <v>53</v>
      </c>
      <c r="C61" s="113" t="s">
        <v>15</v>
      </c>
      <c r="D61" s="114">
        <v>40076</v>
      </c>
      <c r="E61" s="116">
        <v>0.3125</v>
      </c>
      <c r="F61" s="113" t="s">
        <v>79</v>
      </c>
      <c r="G61" s="113"/>
      <c r="H61" s="113" t="s">
        <v>31</v>
      </c>
      <c r="I61" s="134">
        <v>100</v>
      </c>
      <c r="J61" s="134">
        <v>5.2</v>
      </c>
      <c r="K61" s="134">
        <v>4.1</v>
      </c>
      <c r="L61" s="134">
        <v>5.2</v>
      </c>
      <c r="M61" s="134"/>
      <c r="N61" s="134"/>
      <c r="O61" s="134">
        <v>5</v>
      </c>
      <c r="P61" s="134">
        <v>17.6</v>
      </c>
      <c r="Q61" s="113">
        <v>95.9</v>
      </c>
      <c r="R61" s="119" t="s">
        <v>258</v>
      </c>
    </row>
    <row r="62" spans="1:18" ht="12.75">
      <c r="A62" s="113"/>
      <c r="B62" s="113" t="s">
        <v>53</v>
      </c>
      <c r="C62" s="113" t="s">
        <v>15</v>
      </c>
      <c r="D62" s="114">
        <v>40090</v>
      </c>
      <c r="E62" s="116">
        <v>0.3194444444444445</v>
      </c>
      <c r="F62" s="113" t="s">
        <v>16</v>
      </c>
      <c r="G62" s="113" t="s">
        <v>27</v>
      </c>
      <c r="H62" s="113" t="s">
        <v>31</v>
      </c>
      <c r="I62" s="134">
        <v>100</v>
      </c>
      <c r="J62" s="134">
        <v>228.2</v>
      </c>
      <c r="K62" s="134"/>
      <c r="L62" s="132" t="s">
        <v>392</v>
      </c>
      <c r="M62" s="134"/>
      <c r="N62" s="134"/>
      <c r="O62" s="134">
        <v>12.5</v>
      </c>
      <c r="P62" s="134">
        <v>15.3</v>
      </c>
      <c r="Q62" s="113">
        <v>109.3</v>
      </c>
      <c r="R62" s="119" t="s">
        <v>193</v>
      </c>
    </row>
    <row r="63" spans="1:18" ht="12.75">
      <c r="A63" s="113"/>
      <c r="B63" s="113" t="s">
        <v>53</v>
      </c>
      <c r="C63" s="113" t="s">
        <v>15</v>
      </c>
      <c r="D63" s="114">
        <v>40104</v>
      </c>
      <c r="E63" s="116">
        <v>0.3541666666666667</v>
      </c>
      <c r="F63" s="113" t="s">
        <v>16</v>
      </c>
      <c r="G63" s="113"/>
      <c r="H63" s="113" t="s">
        <v>31</v>
      </c>
      <c r="I63" s="134">
        <v>100</v>
      </c>
      <c r="J63" s="134">
        <v>93.3</v>
      </c>
      <c r="K63" s="134"/>
      <c r="L63" s="134">
        <v>93.3</v>
      </c>
      <c r="M63" s="134"/>
      <c r="N63" s="134"/>
      <c r="O63" s="134">
        <v>4.5</v>
      </c>
      <c r="P63" s="134">
        <v>9.1</v>
      </c>
      <c r="Q63" s="113">
        <v>78.4</v>
      </c>
      <c r="R63" s="119" t="s">
        <v>193</v>
      </c>
    </row>
    <row r="64" spans="2:18" s="192" customFormat="1" ht="15">
      <c r="B64" s="193" t="s">
        <v>339</v>
      </c>
      <c r="D64" s="200"/>
      <c r="E64" s="201"/>
      <c r="I64" s="199"/>
      <c r="J64" s="198">
        <f>GEOMEAN(J50:J63)</f>
        <v>48.05500601139543</v>
      </c>
      <c r="K64" s="198"/>
      <c r="L64" s="198">
        <f>GEOMEAN(L50:L63)</f>
        <v>40.301115433084576</v>
      </c>
      <c r="M64" s="198">
        <f>GEOMEAN(M50:M63)</f>
        <v>183.30302779823364</v>
      </c>
      <c r="N64" s="198">
        <f>GEOMEAN(N50:N63)</f>
        <v>119.99999999999997</v>
      </c>
      <c r="O64" s="199"/>
      <c r="P64" s="199"/>
      <c r="R64" s="194"/>
    </row>
    <row r="65" spans="1:18" ht="12.75">
      <c r="A65" s="113"/>
      <c r="B65" s="211"/>
      <c r="C65" s="212"/>
      <c r="D65" s="212"/>
      <c r="E65" s="212"/>
      <c r="F65" s="212"/>
      <c r="G65" s="212"/>
      <c r="H65" s="212"/>
      <c r="I65" s="212"/>
      <c r="J65" s="212"/>
      <c r="K65" s="212"/>
      <c r="L65" s="212"/>
      <c r="M65" s="212"/>
      <c r="N65" s="212"/>
      <c r="O65" s="212"/>
      <c r="P65" s="212"/>
      <c r="Q65" s="224"/>
      <c r="R65" s="119"/>
    </row>
    <row r="66" spans="1:14" ht="15">
      <c r="A66" s="113"/>
      <c r="B66" s="130" t="s">
        <v>316</v>
      </c>
      <c r="F66" s="118"/>
      <c r="G66" s="113"/>
      <c r="H66" s="113"/>
      <c r="I66" s="134"/>
      <c r="J66" s="134"/>
      <c r="K66" s="134"/>
      <c r="L66" s="134"/>
      <c r="M66" s="148"/>
      <c r="N66" s="148"/>
    </row>
    <row r="67" spans="1:12" ht="12.75">
      <c r="A67" s="102" t="s">
        <v>60</v>
      </c>
      <c r="B67" s="102" t="s">
        <v>61</v>
      </c>
      <c r="C67" s="102" t="s">
        <v>15</v>
      </c>
      <c r="D67" s="106">
        <v>39930</v>
      </c>
      <c r="E67" s="107">
        <v>0.40069444444444446</v>
      </c>
      <c r="F67" s="102" t="s">
        <v>16</v>
      </c>
      <c r="G67" s="102" t="s">
        <v>17</v>
      </c>
      <c r="H67" s="102" t="s">
        <v>38</v>
      </c>
      <c r="I67" s="132">
        <v>100</v>
      </c>
      <c r="J67" s="132">
        <v>206.4</v>
      </c>
      <c r="L67" s="132">
        <v>206.4</v>
      </c>
    </row>
    <row r="68" spans="2:12" ht="12.75">
      <c r="B68" s="102" t="s">
        <v>61</v>
      </c>
      <c r="C68" s="102" t="s">
        <v>15</v>
      </c>
      <c r="D68" s="106">
        <v>39950</v>
      </c>
      <c r="E68" s="107">
        <v>0.46875</v>
      </c>
      <c r="F68" s="102" t="s">
        <v>16</v>
      </c>
      <c r="G68" s="102" t="s">
        <v>17</v>
      </c>
      <c r="H68" s="102" t="s">
        <v>18</v>
      </c>
      <c r="I68" s="132">
        <v>100</v>
      </c>
      <c r="J68" s="132">
        <v>5.2</v>
      </c>
      <c r="L68" s="132">
        <v>5.2</v>
      </c>
    </row>
    <row r="69" spans="2:12" ht="12.75">
      <c r="B69" s="102" t="s">
        <v>61</v>
      </c>
      <c r="C69" s="102" t="s">
        <v>15</v>
      </c>
      <c r="D69" s="106">
        <v>39978</v>
      </c>
      <c r="E69" s="107">
        <v>0.3333333333333333</v>
      </c>
      <c r="F69" s="102" t="s">
        <v>16</v>
      </c>
      <c r="G69" s="102" t="s">
        <v>27</v>
      </c>
      <c r="H69" s="102" t="s">
        <v>31</v>
      </c>
      <c r="I69" s="132">
        <v>100</v>
      </c>
      <c r="J69" s="132">
        <v>55.7</v>
      </c>
      <c r="L69" s="132" t="s">
        <v>392</v>
      </c>
    </row>
    <row r="70" spans="2:18" ht="12.75">
      <c r="B70" s="102" t="s">
        <v>61</v>
      </c>
      <c r="C70" s="102" t="s">
        <v>15</v>
      </c>
      <c r="D70" s="106">
        <v>39992</v>
      </c>
      <c r="E70" s="107">
        <v>0.3229166666666667</v>
      </c>
      <c r="F70" s="102" t="s">
        <v>16</v>
      </c>
      <c r="G70" s="102" t="s">
        <v>17</v>
      </c>
      <c r="H70" s="102" t="s">
        <v>31</v>
      </c>
      <c r="I70" s="132">
        <v>100</v>
      </c>
      <c r="J70" s="132">
        <v>46.4</v>
      </c>
      <c r="L70" s="132">
        <v>46.4</v>
      </c>
      <c r="O70" s="132">
        <v>16.2</v>
      </c>
      <c r="P70" s="132">
        <v>19.5</v>
      </c>
      <c r="Q70" s="102">
        <v>52.9</v>
      </c>
      <c r="R70" s="103" t="s">
        <v>117</v>
      </c>
    </row>
    <row r="71" spans="2:18" ht="12.75">
      <c r="B71" s="102" t="s">
        <v>61</v>
      </c>
      <c r="C71" s="102" t="s">
        <v>15</v>
      </c>
      <c r="D71" s="106">
        <v>40006</v>
      </c>
      <c r="E71" s="107">
        <v>0.3263888888888889</v>
      </c>
      <c r="F71" s="102" t="s">
        <v>16</v>
      </c>
      <c r="G71" s="102" t="s">
        <v>17</v>
      </c>
      <c r="H71" s="102" t="s">
        <v>31</v>
      </c>
      <c r="I71" s="132">
        <v>100</v>
      </c>
      <c r="J71" s="132">
        <v>24.6</v>
      </c>
      <c r="L71" s="132">
        <v>24.6</v>
      </c>
      <c r="O71" s="132">
        <v>16.4</v>
      </c>
      <c r="P71" s="132">
        <v>17.8</v>
      </c>
      <c r="Q71" s="102">
        <v>40.3</v>
      </c>
      <c r="R71" s="103" t="s">
        <v>157</v>
      </c>
    </row>
    <row r="72" spans="2:18" ht="12.75">
      <c r="B72" s="102" t="s">
        <v>61</v>
      </c>
      <c r="C72" s="102" t="s">
        <v>15</v>
      </c>
      <c r="D72" s="106">
        <v>40020</v>
      </c>
      <c r="E72" s="107">
        <v>0.3506944444444444</v>
      </c>
      <c r="F72" s="102" t="s">
        <v>171</v>
      </c>
      <c r="G72" s="102" t="s">
        <v>30</v>
      </c>
      <c r="H72" s="102" t="s">
        <v>31</v>
      </c>
      <c r="I72" s="132">
        <v>100</v>
      </c>
      <c r="J72" s="132">
        <v>198.9</v>
      </c>
      <c r="L72" s="132">
        <v>198.9</v>
      </c>
      <c r="O72" s="132">
        <v>18.5</v>
      </c>
      <c r="P72" s="132">
        <v>20.6</v>
      </c>
      <c r="Q72" s="102">
        <v>67.6</v>
      </c>
      <c r="R72" s="103" t="s">
        <v>178</v>
      </c>
    </row>
    <row r="73" spans="2:18" s="104" customFormat="1" ht="12.75">
      <c r="B73" s="104" t="s">
        <v>61</v>
      </c>
      <c r="C73" s="104" t="s">
        <v>15</v>
      </c>
      <c r="D73" s="153">
        <v>40034</v>
      </c>
      <c r="E73" s="154">
        <v>0.3090277777777778</v>
      </c>
      <c r="F73" s="104" t="s">
        <v>79</v>
      </c>
      <c r="H73" s="104" t="s">
        <v>31</v>
      </c>
      <c r="I73" s="155">
        <v>100</v>
      </c>
      <c r="J73" s="155">
        <v>17.3</v>
      </c>
      <c r="K73" s="155">
        <v>16</v>
      </c>
      <c r="L73" s="155">
        <v>17.3</v>
      </c>
      <c r="M73" s="155"/>
      <c r="N73" s="155"/>
      <c r="O73" s="155">
        <v>12.5</v>
      </c>
      <c r="P73" s="155">
        <v>21.7</v>
      </c>
      <c r="Q73" s="104">
        <v>51.7</v>
      </c>
      <c r="R73" s="156" t="s">
        <v>195</v>
      </c>
    </row>
    <row r="74" spans="2:18" s="104" customFormat="1" ht="12.75">
      <c r="B74" s="104" t="s">
        <v>61</v>
      </c>
      <c r="C74" s="104" t="s">
        <v>15</v>
      </c>
      <c r="D74" s="153">
        <v>40034</v>
      </c>
      <c r="E74" s="154">
        <v>0.3090277777777778</v>
      </c>
      <c r="F74" s="104" t="s">
        <v>79</v>
      </c>
      <c r="H74" s="104" t="s">
        <v>35</v>
      </c>
      <c r="I74" s="155">
        <v>2.5</v>
      </c>
      <c r="J74" s="155"/>
      <c r="K74" s="155"/>
      <c r="L74" s="155"/>
      <c r="M74" s="155">
        <v>1</v>
      </c>
      <c r="N74" s="155">
        <v>1</v>
      </c>
      <c r="O74" s="155"/>
      <c r="P74" s="155"/>
      <c r="R74" s="156"/>
    </row>
    <row r="75" spans="2:18" ht="12.75">
      <c r="B75" s="102" t="s">
        <v>61</v>
      </c>
      <c r="C75" s="102" t="s">
        <v>15</v>
      </c>
      <c r="D75" s="106">
        <v>40048</v>
      </c>
      <c r="E75" s="107">
        <v>0.3090277777777778</v>
      </c>
      <c r="F75" s="102" t="s">
        <v>16</v>
      </c>
      <c r="H75" s="102" t="s">
        <v>31</v>
      </c>
      <c r="I75" s="132">
        <v>100</v>
      </c>
      <c r="J75" s="132">
        <v>172.5</v>
      </c>
      <c r="L75" s="132">
        <v>172.5</v>
      </c>
      <c r="O75" s="132">
        <v>23.3</v>
      </c>
      <c r="P75" s="132">
        <v>25.4</v>
      </c>
      <c r="Q75" s="102">
        <v>75.4</v>
      </c>
      <c r="R75" s="103" t="s">
        <v>227</v>
      </c>
    </row>
    <row r="76" spans="2:18" ht="12.75">
      <c r="B76" s="102" t="s">
        <v>334</v>
      </c>
      <c r="C76" s="102" t="s">
        <v>15</v>
      </c>
      <c r="D76" s="106">
        <v>40062</v>
      </c>
      <c r="E76" s="107">
        <v>0.3263888888888889</v>
      </c>
      <c r="F76" s="102" t="s">
        <v>79</v>
      </c>
      <c r="H76" s="102" t="s">
        <v>31</v>
      </c>
      <c r="I76" s="132">
        <v>100</v>
      </c>
      <c r="J76" s="132">
        <v>9.7</v>
      </c>
      <c r="L76" s="132">
        <v>9.7</v>
      </c>
      <c r="O76" s="132">
        <v>11.5</v>
      </c>
      <c r="P76" s="132">
        <v>20.7</v>
      </c>
      <c r="Q76" s="102">
        <v>76.2</v>
      </c>
      <c r="R76" s="103" t="s">
        <v>243</v>
      </c>
    </row>
    <row r="77" spans="2:17" ht="12.75">
      <c r="B77" s="102" t="s">
        <v>61</v>
      </c>
      <c r="C77" s="102" t="s">
        <v>15</v>
      </c>
      <c r="D77" s="106">
        <v>40076</v>
      </c>
      <c r="E77" s="107">
        <v>0.3229166666666667</v>
      </c>
      <c r="H77" s="102" t="s">
        <v>31</v>
      </c>
      <c r="I77" s="132">
        <v>100</v>
      </c>
      <c r="J77" s="132">
        <v>9.7</v>
      </c>
      <c r="L77" s="132">
        <v>9.7</v>
      </c>
      <c r="O77" s="132">
        <v>5</v>
      </c>
      <c r="P77" s="132">
        <v>17.5</v>
      </c>
      <c r="Q77" s="102">
        <v>95.2</v>
      </c>
    </row>
    <row r="78" spans="2:18" ht="12.75">
      <c r="B78" s="102" t="s">
        <v>61</v>
      </c>
      <c r="C78" s="102" t="s">
        <v>15</v>
      </c>
      <c r="D78" s="106">
        <v>40090</v>
      </c>
      <c r="E78" s="107">
        <v>0.3263888888888889</v>
      </c>
      <c r="F78" s="102" t="s">
        <v>16</v>
      </c>
      <c r="G78" s="102" t="s">
        <v>27</v>
      </c>
      <c r="H78" s="102" t="s">
        <v>31</v>
      </c>
      <c r="I78" s="132">
        <v>100</v>
      </c>
      <c r="J78" s="132">
        <v>387.3</v>
      </c>
      <c r="K78" s="132">
        <v>461.1</v>
      </c>
      <c r="L78" s="132" t="s">
        <v>392</v>
      </c>
      <c r="O78" s="132">
        <v>12.5</v>
      </c>
      <c r="P78" s="132">
        <v>15.7</v>
      </c>
      <c r="Q78" s="102">
        <v>108.9</v>
      </c>
      <c r="R78" s="103" t="s">
        <v>273</v>
      </c>
    </row>
    <row r="79" spans="2:18" ht="12.75">
      <c r="B79" s="102" t="s">
        <v>61</v>
      </c>
      <c r="C79" s="102" t="s">
        <v>15</v>
      </c>
      <c r="D79" s="106">
        <v>40104</v>
      </c>
      <c r="E79" s="107">
        <v>0.3611111111111111</v>
      </c>
      <c r="F79" s="102" t="s">
        <v>16</v>
      </c>
      <c r="H79" s="102" t="s">
        <v>31</v>
      </c>
      <c r="I79" s="132">
        <v>100</v>
      </c>
      <c r="J79" s="132">
        <v>105</v>
      </c>
      <c r="L79" s="132">
        <v>105</v>
      </c>
      <c r="O79" s="132">
        <v>4.5</v>
      </c>
      <c r="P79" s="132">
        <v>9.3</v>
      </c>
      <c r="Q79" s="102">
        <v>78.3</v>
      </c>
      <c r="R79" s="103" t="s">
        <v>243</v>
      </c>
    </row>
    <row r="80" spans="2:18" s="192" customFormat="1" ht="15">
      <c r="B80" s="193" t="s">
        <v>340</v>
      </c>
      <c r="D80" s="200"/>
      <c r="E80" s="200"/>
      <c r="I80" s="199"/>
      <c r="J80" s="198">
        <f>GEOMEAN(J67:J79)</f>
        <v>48.14183397465398</v>
      </c>
      <c r="K80" s="198"/>
      <c r="L80" s="198">
        <f>GEOMEAN(L67:L79)</f>
        <v>38.515619512314956</v>
      </c>
      <c r="M80" s="198">
        <f>GEOMEAN(M67:M79)</f>
        <v>1</v>
      </c>
      <c r="N80" s="198">
        <f>GEOMEAN(N67:N79)</f>
        <v>1</v>
      </c>
      <c r="O80" s="199"/>
      <c r="P80" s="199"/>
      <c r="R80" s="194"/>
    </row>
    <row r="81" spans="2:18" s="128" customFormat="1" ht="12.75">
      <c r="B81" s="234"/>
      <c r="C81" s="235"/>
      <c r="D81" s="235"/>
      <c r="E81" s="235"/>
      <c r="F81" s="235"/>
      <c r="G81" s="235"/>
      <c r="H81" s="235"/>
      <c r="I81" s="235"/>
      <c r="J81" s="235"/>
      <c r="K81" s="235"/>
      <c r="L81" s="235"/>
      <c r="M81" s="235"/>
      <c r="N81" s="235"/>
      <c r="O81" s="235"/>
      <c r="P81" s="235"/>
      <c r="Q81" s="236"/>
      <c r="R81" s="129"/>
    </row>
    <row r="82" spans="2:18" ht="15">
      <c r="B82" s="130" t="s">
        <v>317</v>
      </c>
      <c r="C82" s="113"/>
      <c r="D82" s="119"/>
      <c r="E82" s="119"/>
      <c r="F82" s="115"/>
      <c r="M82" s="147"/>
      <c r="N82" s="147"/>
      <c r="O82" s="134"/>
      <c r="P82" s="134"/>
      <c r="Q82" s="113"/>
      <c r="R82" s="119"/>
    </row>
    <row r="83" spans="1:18" ht="12.75" customHeight="1">
      <c r="A83" s="113" t="s">
        <v>65</v>
      </c>
      <c r="B83" s="113" t="s">
        <v>41</v>
      </c>
      <c r="C83" s="113" t="s">
        <v>15</v>
      </c>
      <c r="D83" s="114">
        <v>39930</v>
      </c>
      <c r="E83" s="116">
        <v>0.4131944444444444</v>
      </c>
      <c r="F83" s="113" t="s">
        <v>16</v>
      </c>
      <c r="G83" s="113" t="s">
        <v>17</v>
      </c>
      <c r="H83" s="113" t="s">
        <v>38</v>
      </c>
      <c r="I83" s="134">
        <v>100</v>
      </c>
      <c r="J83" s="134">
        <v>88.2</v>
      </c>
      <c r="K83" s="134"/>
      <c r="L83" s="134">
        <v>88.2</v>
      </c>
      <c r="M83" s="134"/>
      <c r="N83" s="134"/>
      <c r="O83" s="134"/>
      <c r="P83" s="134"/>
      <c r="Q83" s="113"/>
      <c r="R83" s="119"/>
    </row>
    <row r="84" spans="1:18" ht="12.75">
      <c r="A84" s="113"/>
      <c r="B84" s="113" t="s">
        <v>41</v>
      </c>
      <c r="C84" s="113" t="s">
        <v>15</v>
      </c>
      <c r="D84" s="114">
        <v>39950</v>
      </c>
      <c r="E84" s="116">
        <v>0.4895833333333333</v>
      </c>
      <c r="F84" s="113" t="s">
        <v>16</v>
      </c>
      <c r="G84" s="113" t="s">
        <v>17</v>
      </c>
      <c r="H84" s="113" t="s">
        <v>18</v>
      </c>
      <c r="I84" s="134">
        <v>100</v>
      </c>
      <c r="J84" s="134">
        <v>18.7</v>
      </c>
      <c r="K84" s="134"/>
      <c r="L84" s="134">
        <v>18.7</v>
      </c>
      <c r="M84" s="134"/>
      <c r="N84" s="134"/>
      <c r="O84" s="134"/>
      <c r="P84" s="134"/>
      <c r="Q84" s="113"/>
      <c r="R84" s="119"/>
    </row>
    <row r="85" spans="2:18" s="192" customFormat="1" ht="15">
      <c r="B85" s="193" t="s">
        <v>341</v>
      </c>
      <c r="D85" s="200"/>
      <c r="E85" s="200"/>
      <c r="I85" s="199"/>
      <c r="J85" s="198">
        <f>GEOMEAN(J83:J84)</f>
        <v>40.6120671722088</v>
      </c>
      <c r="K85" s="198"/>
      <c r="L85" s="198">
        <f>GEOMEAN(L83:L84)</f>
        <v>40.6120671722088</v>
      </c>
      <c r="M85" s="199"/>
      <c r="N85" s="199"/>
      <c r="O85" s="199"/>
      <c r="P85" s="199"/>
      <c r="R85" s="194"/>
    </row>
    <row r="86" spans="2:18" s="128" customFormat="1" ht="12.75">
      <c r="B86" s="234"/>
      <c r="C86" s="235"/>
      <c r="D86" s="235"/>
      <c r="E86" s="235"/>
      <c r="F86" s="235"/>
      <c r="G86" s="235"/>
      <c r="H86" s="235"/>
      <c r="I86" s="235"/>
      <c r="J86" s="235"/>
      <c r="K86" s="235"/>
      <c r="L86" s="235"/>
      <c r="M86" s="235"/>
      <c r="N86" s="235"/>
      <c r="O86" s="235"/>
      <c r="P86" s="235"/>
      <c r="Q86" s="236"/>
      <c r="R86" s="129"/>
    </row>
    <row r="87" spans="2:18" s="109" customFormat="1" ht="15">
      <c r="B87" s="130" t="s">
        <v>383</v>
      </c>
      <c r="D87" s="111"/>
      <c r="E87" s="111"/>
      <c r="I87" s="133"/>
      <c r="J87" s="135"/>
      <c r="K87" s="135"/>
      <c r="L87" s="135"/>
      <c r="M87" s="133"/>
      <c r="N87" s="133"/>
      <c r="O87" s="133"/>
      <c r="P87" s="133"/>
      <c r="R87" s="110"/>
    </row>
    <row r="88" spans="1:18" ht="12.75">
      <c r="A88" s="113" t="s">
        <v>82</v>
      </c>
      <c r="B88" s="113" t="s">
        <v>83</v>
      </c>
      <c r="C88" s="113" t="s">
        <v>15</v>
      </c>
      <c r="D88" s="114">
        <v>39950</v>
      </c>
      <c r="E88" s="116">
        <v>0.5104166666666666</v>
      </c>
      <c r="F88" s="113" t="s">
        <v>16</v>
      </c>
      <c r="G88" s="113" t="s">
        <v>56</v>
      </c>
      <c r="H88" s="113" t="s">
        <v>18</v>
      </c>
      <c r="I88" s="134">
        <v>100</v>
      </c>
      <c r="J88" s="134">
        <v>20.1</v>
      </c>
      <c r="K88" s="134"/>
      <c r="L88" s="134">
        <v>20.1</v>
      </c>
      <c r="M88" s="134"/>
      <c r="N88" s="134"/>
      <c r="O88" s="134"/>
      <c r="P88" s="134"/>
      <c r="Q88" s="113"/>
      <c r="R88" s="119"/>
    </row>
    <row r="89" spans="1:18" ht="12.75">
      <c r="A89" s="113"/>
      <c r="B89" s="113" t="s">
        <v>83</v>
      </c>
      <c r="C89" s="113" t="s">
        <v>15</v>
      </c>
      <c r="D89" s="114">
        <v>39978</v>
      </c>
      <c r="E89" s="124">
        <v>0.3090277777777778</v>
      </c>
      <c r="F89" s="113" t="s">
        <v>33</v>
      </c>
      <c r="G89" s="113" t="s">
        <v>27</v>
      </c>
      <c r="H89" s="113" t="s">
        <v>31</v>
      </c>
      <c r="I89" s="134">
        <v>100</v>
      </c>
      <c r="J89" s="134">
        <v>73.8</v>
      </c>
      <c r="K89" s="134"/>
      <c r="L89" s="132" t="s">
        <v>392</v>
      </c>
      <c r="M89" s="134"/>
      <c r="N89" s="134"/>
      <c r="O89" s="134"/>
      <c r="P89" s="134"/>
      <c r="Q89" s="113"/>
      <c r="R89" s="119"/>
    </row>
    <row r="90" spans="1:18" ht="12.75">
      <c r="A90" s="113"/>
      <c r="B90" s="113" t="s">
        <v>83</v>
      </c>
      <c r="C90" s="113" t="s">
        <v>15</v>
      </c>
      <c r="D90" s="114">
        <v>39992</v>
      </c>
      <c r="E90" s="116">
        <v>0.3055555555555555</v>
      </c>
      <c r="F90" s="113" t="s">
        <v>16</v>
      </c>
      <c r="G90" s="113" t="s">
        <v>17</v>
      </c>
      <c r="H90" s="113" t="s">
        <v>31</v>
      </c>
      <c r="I90" s="134">
        <v>100</v>
      </c>
      <c r="J90" s="134">
        <v>39.3</v>
      </c>
      <c r="K90" s="134">
        <v>30.9</v>
      </c>
      <c r="L90" s="134">
        <v>39.3</v>
      </c>
      <c r="M90" s="134"/>
      <c r="N90" s="134"/>
      <c r="O90" s="134">
        <v>16.5</v>
      </c>
      <c r="P90" s="134">
        <v>19.6</v>
      </c>
      <c r="Q90" s="113">
        <v>53.6</v>
      </c>
      <c r="R90" s="119"/>
    </row>
    <row r="91" spans="1:18" ht="12.75">
      <c r="A91" s="113"/>
      <c r="B91" s="113" t="s">
        <v>83</v>
      </c>
      <c r="C91" s="113" t="s">
        <v>15</v>
      </c>
      <c r="D91" s="114">
        <v>40006</v>
      </c>
      <c r="E91" s="116">
        <v>0.34027777777777773</v>
      </c>
      <c r="F91" s="113" t="s">
        <v>16</v>
      </c>
      <c r="G91" s="113" t="s">
        <v>17</v>
      </c>
      <c r="H91" s="113" t="s">
        <v>31</v>
      </c>
      <c r="I91" s="134">
        <v>100</v>
      </c>
      <c r="J91" s="134">
        <v>41.4</v>
      </c>
      <c r="K91" s="134"/>
      <c r="L91" s="134">
        <v>41.4</v>
      </c>
      <c r="M91" s="134"/>
      <c r="N91" s="134"/>
      <c r="O91" s="134">
        <v>18.5</v>
      </c>
      <c r="P91" s="134">
        <v>17.85</v>
      </c>
      <c r="Q91" s="113">
        <v>40.6</v>
      </c>
      <c r="R91" s="119"/>
    </row>
    <row r="92" spans="1:18" ht="12.75">
      <c r="A92" s="113"/>
      <c r="B92" s="113" t="s">
        <v>83</v>
      </c>
      <c r="C92" s="113" t="s">
        <v>15</v>
      </c>
      <c r="D92" s="114">
        <v>40020</v>
      </c>
      <c r="E92" s="116">
        <v>0.3611111111111111</v>
      </c>
      <c r="F92" s="113" t="s">
        <v>171</v>
      </c>
      <c r="G92" s="113" t="s">
        <v>30</v>
      </c>
      <c r="H92" s="113" t="s">
        <v>31</v>
      </c>
      <c r="I92" s="134">
        <v>100</v>
      </c>
      <c r="J92" s="134">
        <v>178.9</v>
      </c>
      <c r="K92" s="134"/>
      <c r="L92" s="134">
        <v>178.9</v>
      </c>
      <c r="M92" s="134"/>
      <c r="N92" s="134"/>
      <c r="O92" s="134">
        <v>18.5</v>
      </c>
      <c r="P92" s="134">
        <v>20.6</v>
      </c>
      <c r="Q92" s="113">
        <v>67.9</v>
      </c>
      <c r="R92" s="119" t="s">
        <v>180</v>
      </c>
    </row>
    <row r="93" spans="1:18" ht="12.75">
      <c r="A93" s="113"/>
      <c r="B93" s="113" t="s">
        <v>83</v>
      </c>
      <c r="C93" s="113" t="s">
        <v>15</v>
      </c>
      <c r="D93" s="114">
        <v>40034</v>
      </c>
      <c r="E93" s="116">
        <v>0.3298611111111111</v>
      </c>
      <c r="F93" s="113" t="s">
        <v>79</v>
      </c>
      <c r="G93" s="113"/>
      <c r="H93" s="113" t="s">
        <v>31</v>
      </c>
      <c r="I93" s="134">
        <v>100</v>
      </c>
      <c r="J93" s="134">
        <v>21.8</v>
      </c>
      <c r="K93" s="134"/>
      <c r="L93" s="134">
        <v>21.8</v>
      </c>
      <c r="M93" s="134"/>
      <c r="N93" s="134"/>
      <c r="O93" s="134">
        <v>14.5</v>
      </c>
      <c r="P93" s="134">
        <v>21.7</v>
      </c>
      <c r="Q93" s="113">
        <v>53.3</v>
      </c>
      <c r="R93" s="119" t="s">
        <v>199</v>
      </c>
    </row>
    <row r="94" spans="1:18" s="104" customFormat="1" ht="12.75">
      <c r="A94" s="176"/>
      <c r="B94" s="176" t="s">
        <v>83</v>
      </c>
      <c r="C94" s="176" t="s">
        <v>15</v>
      </c>
      <c r="D94" s="177">
        <v>40048</v>
      </c>
      <c r="E94" s="178">
        <v>0.3263888888888889</v>
      </c>
      <c r="F94" s="176" t="s">
        <v>223</v>
      </c>
      <c r="G94" s="176"/>
      <c r="H94" s="176" t="s">
        <v>31</v>
      </c>
      <c r="I94" s="179">
        <v>100</v>
      </c>
      <c r="J94" s="179">
        <v>231</v>
      </c>
      <c r="K94" s="179">
        <v>248.1</v>
      </c>
      <c r="L94" s="179">
        <v>231</v>
      </c>
      <c r="M94" s="179"/>
      <c r="N94" s="179"/>
      <c r="O94" s="179">
        <v>23.1</v>
      </c>
      <c r="P94" s="179">
        <v>25.4</v>
      </c>
      <c r="Q94" s="176">
        <v>76.1</v>
      </c>
      <c r="R94" s="180" t="s">
        <v>229</v>
      </c>
    </row>
    <row r="95" spans="1:18" s="104" customFormat="1" ht="12.75">
      <c r="A95" s="176"/>
      <c r="B95" s="176" t="s">
        <v>83</v>
      </c>
      <c r="C95" s="176" t="s">
        <v>15</v>
      </c>
      <c r="D95" s="177">
        <v>40048</v>
      </c>
      <c r="E95" s="178">
        <v>0.3263888888888889</v>
      </c>
      <c r="F95" s="176" t="s">
        <v>223</v>
      </c>
      <c r="G95" s="176"/>
      <c r="H95" s="176" t="s">
        <v>35</v>
      </c>
      <c r="I95" s="179">
        <v>2.5</v>
      </c>
      <c r="J95" s="179"/>
      <c r="K95" s="179"/>
      <c r="L95" s="179"/>
      <c r="M95" s="179">
        <v>40</v>
      </c>
      <c r="N95" s="179">
        <v>40</v>
      </c>
      <c r="O95" s="179">
        <v>23.1</v>
      </c>
      <c r="P95" s="179">
        <v>25.4</v>
      </c>
      <c r="Q95" s="176">
        <v>76.1</v>
      </c>
      <c r="R95" s="180"/>
    </row>
    <row r="96" spans="1:18" ht="12.75">
      <c r="A96" s="113"/>
      <c r="B96" s="113" t="s">
        <v>83</v>
      </c>
      <c r="C96" s="113" t="s">
        <v>15</v>
      </c>
      <c r="D96" s="114">
        <v>40062</v>
      </c>
      <c r="E96" s="116">
        <v>0.34027777777777773</v>
      </c>
      <c r="F96" s="113" t="s">
        <v>79</v>
      </c>
      <c r="G96" s="113"/>
      <c r="H96" s="113" t="s">
        <v>31</v>
      </c>
      <c r="I96" s="134">
        <v>100</v>
      </c>
      <c r="J96" s="134">
        <v>13.5</v>
      </c>
      <c r="K96" s="134"/>
      <c r="L96" s="134">
        <v>13.5</v>
      </c>
      <c r="M96" s="134"/>
      <c r="N96" s="134"/>
      <c r="O96" s="134">
        <v>13</v>
      </c>
      <c r="P96" s="134">
        <v>20.3</v>
      </c>
      <c r="Q96" s="113">
        <v>76.9</v>
      </c>
      <c r="R96" s="119" t="s">
        <v>245</v>
      </c>
    </row>
    <row r="97" spans="1:18" ht="12.75">
      <c r="A97" s="113"/>
      <c r="B97" s="113" t="s">
        <v>83</v>
      </c>
      <c r="C97" s="113" t="s">
        <v>15</v>
      </c>
      <c r="D97" s="114">
        <v>40076</v>
      </c>
      <c r="E97" s="116">
        <v>0.3541666666666667</v>
      </c>
      <c r="F97" s="113" t="s">
        <v>79</v>
      </c>
      <c r="G97" s="113"/>
      <c r="H97" s="113" t="s">
        <v>31</v>
      </c>
      <c r="I97" s="134">
        <v>100</v>
      </c>
      <c r="J97" s="134">
        <v>9.8</v>
      </c>
      <c r="K97" s="134"/>
      <c r="L97" s="134">
        <v>9.8</v>
      </c>
      <c r="M97" s="134"/>
      <c r="N97" s="134"/>
      <c r="O97" s="134">
        <v>9</v>
      </c>
      <c r="P97" s="134">
        <v>17.5</v>
      </c>
      <c r="Q97" s="113">
        <v>95.7</v>
      </c>
      <c r="R97" s="119"/>
    </row>
    <row r="98" spans="1:18" ht="12.75">
      <c r="A98" s="113"/>
      <c r="B98" s="113" t="s">
        <v>83</v>
      </c>
      <c r="C98" s="113" t="s">
        <v>15</v>
      </c>
      <c r="D98" s="114">
        <v>40090</v>
      </c>
      <c r="E98" s="116">
        <v>0.3541666666666667</v>
      </c>
      <c r="F98" s="113" t="s">
        <v>16</v>
      </c>
      <c r="G98" s="113" t="s">
        <v>27</v>
      </c>
      <c r="H98" s="113" t="s">
        <v>31</v>
      </c>
      <c r="I98" s="134">
        <v>100</v>
      </c>
      <c r="J98" s="134">
        <v>275.5</v>
      </c>
      <c r="K98" s="134"/>
      <c r="L98" s="132" t="s">
        <v>392</v>
      </c>
      <c r="M98" s="134"/>
      <c r="N98" s="134"/>
      <c r="O98" s="134">
        <v>13.5</v>
      </c>
      <c r="P98" s="134">
        <v>15.6</v>
      </c>
      <c r="Q98" s="113">
        <v>109.3</v>
      </c>
      <c r="R98" s="119"/>
    </row>
    <row r="99" spans="1:18" ht="12.75">
      <c r="A99" s="113"/>
      <c r="B99" s="113" t="s">
        <v>83</v>
      </c>
      <c r="C99" s="113" t="s">
        <v>15</v>
      </c>
      <c r="D99" s="114">
        <v>40104</v>
      </c>
      <c r="E99" s="116">
        <v>0.37847222222222227</v>
      </c>
      <c r="F99" s="113" t="s">
        <v>16</v>
      </c>
      <c r="G99" s="113"/>
      <c r="H99" s="113" t="s">
        <v>31</v>
      </c>
      <c r="I99" s="134">
        <v>100</v>
      </c>
      <c r="J99" s="134">
        <v>119.8</v>
      </c>
      <c r="K99" s="134">
        <v>88.4</v>
      </c>
      <c r="L99" s="134">
        <v>119.8</v>
      </c>
      <c r="M99" s="134"/>
      <c r="N99" s="134"/>
      <c r="O99" s="134">
        <v>4</v>
      </c>
      <c r="P99" s="134">
        <v>9</v>
      </c>
      <c r="Q99" s="113">
        <v>78.9</v>
      </c>
      <c r="R99" s="119" t="s">
        <v>288</v>
      </c>
    </row>
    <row r="100" spans="2:18" s="192" customFormat="1" ht="15">
      <c r="B100" s="193" t="s">
        <v>344</v>
      </c>
      <c r="D100" s="200"/>
      <c r="E100" s="201"/>
      <c r="I100" s="199"/>
      <c r="J100" s="198">
        <f>GEOMEAN(J88:J99)</f>
        <v>53.115815495596785</v>
      </c>
      <c r="K100" s="198"/>
      <c r="L100" s="198">
        <f>GEOMEAN(L88:L99)</f>
        <v>42.65014300552907</v>
      </c>
      <c r="M100" s="198">
        <f>GEOMEAN(M88:M99)</f>
        <v>40</v>
      </c>
      <c r="N100" s="198">
        <f>GEOMEAN(N88:N99)</f>
        <v>40</v>
      </c>
      <c r="O100" s="199"/>
      <c r="P100" s="199"/>
      <c r="R100" s="194"/>
    </row>
    <row r="101" spans="1:17" ht="12.75">
      <c r="A101" s="113"/>
      <c r="B101" s="244"/>
      <c r="C101" s="245"/>
      <c r="D101" s="245"/>
      <c r="E101" s="245"/>
      <c r="F101" s="245"/>
      <c r="G101" s="245"/>
      <c r="H101" s="245"/>
      <c r="I101" s="245"/>
      <c r="J101" s="245"/>
      <c r="K101" s="245"/>
      <c r="L101" s="245"/>
      <c r="M101" s="245"/>
      <c r="N101" s="245"/>
      <c r="O101" s="245"/>
      <c r="P101" s="245"/>
      <c r="Q101" s="246"/>
    </row>
    <row r="102" spans="1:14" ht="15">
      <c r="A102" s="113"/>
      <c r="B102" s="130" t="s">
        <v>319</v>
      </c>
      <c r="F102" s="118"/>
      <c r="G102" s="113"/>
      <c r="H102" s="113"/>
      <c r="I102" s="134"/>
      <c r="J102" s="134"/>
      <c r="K102" s="134"/>
      <c r="L102" s="134"/>
      <c r="M102" s="148"/>
      <c r="N102" s="148"/>
    </row>
    <row r="103" spans="1:12" ht="12.75">
      <c r="A103" s="102" t="s">
        <v>70</v>
      </c>
      <c r="B103" s="102" t="s">
        <v>71</v>
      </c>
      <c r="C103" s="149" t="s">
        <v>15</v>
      </c>
      <c r="D103" s="106">
        <v>39930</v>
      </c>
      <c r="E103" s="107">
        <v>0.4305555555555556</v>
      </c>
      <c r="F103" s="102" t="s">
        <v>16</v>
      </c>
      <c r="G103" s="102" t="s">
        <v>17</v>
      </c>
      <c r="H103" s="102" t="s">
        <v>38</v>
      </c>
      <c r="I103" s="132">
        <v>100</v>
      </c>
      <c r="J103" s="132">
        <v>156.5</v>
      </c>
      <c r="L103" s="132">
        <v>156.5</v>
      </c>
    </row>
    <row r="104" spans="2:12" ht="12.75">
      <c r="B104" s="102" t="s">
        <v>71</v>
      </c>
      <c r="C104" s="102" t="s">
        <v>15</v>
      </c>
      <c r="D104" s="106">
        <v>39950</v>
      </c>
      <c r="E104" s="107">
        <v>0.5277777777777778</v>
      </c>
      <c r="F104" s="102" t="s">
        <v>16</v>
      </c>
      <c r="H104" s="102" t="s">
        <v>18</v>
      </c>
      <c r="I104" s="132">
        <v>100</v>
      </c>
      <c r="J104" s="132">
        <v>16.9</v>
      </c>
      <c r="L104" s="132">
        <v>16.9</v>
      </c>
    </row>
    <row r="105" spans="2:12" ht="12.75">
      <c r="B105" s="102" t="s">
        <v>71</v>
      </c>
      <c r="C105" s="102" t="s">
        <v>15</v>
      </c>
      <c r="D105" s="106">
        <v>39978</v>
      </c>
      <c r="E105" s="107">
        <v>0.28680555555555554</v>
      </c>
      <c r="F105" s="102" t="s">
        <v>33</v>
      </c>
      <c r="G105" s="102" t="s">
        <v>27</v>
      </c>
      <c r="H105" s="102" t="s">
        <v>31</v>
      </c>
      <c r="I105" s="132">
        <v>100</v>
      </c>
      <c r="J105" s="132">
        <v>55.7</v>
      </c>
      <c r="L105" s="132" t="s">
        <v>392</v>
      </c>
    </row>
    <row r="106" spans="2:18" ht="12.75">
      <c r="B106" s="102" t="s">
        <v>71</v>
      </c>
      <c r="C106" s="102" t="s">
        <v>15</v>
      </c>
      <c r="D106" s="106">
        <v>39992</v>
      </c>
      <c r="E106" s="107">
        <v>0.2847222222222222</v>
      </c>
      <c r="F106" s="102" t="s">
        <v>16</v>
      </c>
      <c r="G106" s="102" t="s">
        <v>17</v>
      </c>
      <c r="H106" s="102" t="s">
        <v>31</v>
      </c>
      <c r="I106" s="132">
        <v>100</v>
      </c>
      <c r="J106" s="132">
        <v>52</v>
      </c>
      <c r="L106" s="132">
        <v>52</v>
      </c>
      <c r="O106" s="132">
        <v>16.5</v>
      </c>
      <c r="P106" s="132">
        <v>19.6</v>
      </c>
      <c r="Q106" s="102">
        <v>54.6</v>
      </c>
      <c r="R106" s="103" t="s">
        <v>117</v>
      </c>
    </row>
    <row r="107" spans="2:12" ht="12.75">
      <c r="B107" s="102" t="s">
        <v>71</v>
      </c>
      <c r="C107" s="102" t="s">
        <v>161</v>
      </c>
      <c r="D107" s="106">
        <v>40034</v>
      </c>
      <c r="E107" s="107">
        <v>0.3125</v>
      </c>
      <c r="F107" s="102" t="s">
        <v>79</v>
      </c>
      <c r="H107" s="102" t="s">
        <v>38</v>
      </c>
      <c r="I107" s="132">
        <v>100</v>
      </c>
      <c r="J107" s="132">
        <v>13.4</v>
      </c>
      <c r="L107" s="132">
        <v>13.4</v>
      </c>
    </row>
    <row r="108" spans="2:18" ht="12.75">
      <c r="B108" s="102" t="s">
        <v>71</v>
      </c>
      <c r="C108" s="102" t="s">
        <v>161</v>
      </c>
      <c r="D108" s="106">
        <v>40048</v>
      </c>
      <c r="E108" s="107">
        <v>0.3368055555555556</v>
      </c>
      <c r="F108" s="102" t="s">
        <v>16</v>
      </c>
      <c r="H108" s="102" t="s">
        <v>183</v>
      </c>
      <c r="I108" s="132">
        <v>100</v>
      </c>
      <c r="J108" s="132">
        <v>517.2</v>
      </c>
      <c r="L108" s="132">
        <v>517.2</v>
      </c>
      <c r="R108" s="103" t="s">
        <v>361</v>
      </c>
    </row>
    <row r="109" spans="2:18" ht="12.75">
      <c r="B109" s="102" t="s">
        <v>71</v>
      </c>
      <c r="C109" s="102" t="s">
        <v>15</v>
      </c>
      <c r="D109" s="106">
        <v>40062</v>
      </c>
      <c r="E109" s="107">
        <v>0.3611111111111111</v>
      </c>
      <c r="F109" s="102" t="s">
        <v>79</v>
      </c>
      <c r="H109" s="102" t="s">
        <v>38</v>
      </c>
      <c r="I109" s="132">
        <v>100</v>
      </c>
      <c r="J109" s="132">
        <v>13.1</v>
      </c>
      <c r="L109" s="132">
        <v>13.1</v>
      </c>
      <c r="O109" s="132">
        <v>13</v>
      </c>
      <c r="P109" s="132">
        <v>20.1</v>
      </c>
      <c r="Q109" s="102">
        <v>77.9</v>
      </c>
      <c r="R109" s="103" t="s">
        <v>248</v>
      </c>
    </row>
    <row r="110" spans="2:18" ht="12.75">
      <c r="B110" s="102" t="s">
        <v>71</v>
      </c>
      <c r="C110" s="102" t="s">
        <v>161</v>
      </c>
      <c r="D110" s="106">
        <v>40090</v>
      </c>
      <c r="E110" s="107">
        <v>0.375</v>
      </c>
      <c r="F110" s="102" t="s">
        <v>16</v>
      </c>
      <c r="G110" s="102" t="s">
        <v>27</v>
      </c>
      <c r="H110" s="102" t="s">
        <v>183</v>
      </c>
      <c r="I110" s="132">
        <v>100</v>
      </c>
      <c r="J110" s="132">
        <v>261.3</v>
      </c>
      <c r="L110" s="132" t="s">
        <v>392</v>
      </c>
      <c r="R110" s="103" t="s">
        <v>361</v>
      </c>
    </row>
    <row r="111" spans="2:16" ht="13.5" thickBot="1">
      <c r="B111" s="102" t="s">
        <v>71</v>
      </c>
      <c r="C111" s="102" t="s">
        <v>161</v>
      </c>
      <c r="D111" s="106">
        <v>40104</v>
      </c>
      <c r="E111" s="107">
        <v>0.37152777777777773</v>
      </c>
      <c r="F111" s="102" t="s">
        <v>16</v>
      </c>
      <c r="H111" s="102" t="s">
        <v>38</v>
      </c>
      <c r="I111" s="132">
        <v>100</v>
      </c>
      <c r="J111" s="168">
        <v>104.6</v>
      </c>
      <c r="L111" s="132">
        <v>104.6</v>
      </c>
      <c r="P111" s="132">
        <v>9.8</v>
      </c>
    </row>
    <row r="112" spans="2:18" s="192" customFormat="1" ht="15.75" thickBot="1">
      <c r="B112" s="193" t="s">
        <v>342</v>
      </c>
      <c r="D112" s="200"/>
      <c r="E112" s="200"/>
      <c r="I112" s="195"/>
      <c r="J112" s="196">
        <f>GEOMEAN(J103:J111)</f>
        <v>64.38340202069574</v>
      </c>
      <c r="K112" s="197"/>
      <c r="L112" s="198">
        <f>GEOMEAN(L103:L111)</f>
        <v>53.80875640126634</v>
      </c>
      <c r="M112" s="199"/>
      <c r="N112" s="199"/>
      <c r="O112" s="199"/>
      <c r="P112" s="199"/>
      <c r="R112" s="194"/>
    </row>
    <row r="113" spans="2:18" s="109" customFormat="1" ht="12.75">
      <c r="B113" s="228"/>
      <c r="C113" s="229"/>
      <c r="D113" s="229"/>
      <c r="E113" s="229"/>
      <c r="F113" s="229"/>
      <c r="G113" s="229"/>
      <c r="H113" s="229"/>
      <c r="I113" s="229"/>
      <c r="J113" s="229"/>
      <c r="K113" s="229"/>
      <c r="L113" s="229"/>
      <c r="M113" s="229"/>
      <c r="N113" s="229"/>
      <c r="O113" s="229"/>
      <c r="P113" s="229"/>
      <c r="Q113" s="230"/>
      <c r="R113" s="110"/>
    </row>
    <row r="114" spans="2:18" s="109" customFormat="1" ht="15">
      <c r="B114" s="130" t="s">
        <v>320</v>
      </c>
      <c r="D114" s="111"/>
      <c r="E114" s="111"/>
      <c r="I114" s="133"/>
      <c r="J114" s="171"/>
      <c r="K114" s="135"/>
      <c r="L114" s="135"/>
      <c r="M114" s="133"/>
      <c r="N114" s="133"/>
      <c r="O114" s="133"/>
      <c r="P114" s="133"/>
      <c r="R114" s="110"/>
    </row>
    <row r="115" spans="1:18" s="104" customFormat="1" ht="12.75">
      <c r="A115" s="191" t="s">
        <v>143</v>
      </c>
      <c r="B115" s="104" t="s">
        <v>160</v>
      </c>
      <c r="C115" s="104" t="s">
        <v>161</v>
      </c>
      <c r="D115" s="153">
        <v>40006</v>
      </c>
      <c r="E115" s="154">
        <v>0.3125</v>
      </c>
      <c r="F115" s="104" t="s">
        <v>16</v>
      </c>
      <c r="G115" s="104" t="s">
        <v>17</v>
      </c>
      <c r="H115" s="104" t="s">
        <v>31</v>
      </c>
      <c r="I115" s="155">
        <v>100</v>
      </c>
      <c r="J115" s="155">
        <v>42</v>
      </c>
      <c r="K115" s="155"/>
      <c r="L115" s="155">
        <v>42</v>
      </c>
      <c r="M115" s="155"/>
      <c r="N115" s="155"/>
      <c r="O115" s="155"/>
      <c r="P115" s="155">
        <v>18</v>
      </c>
      <c r="Q115" s="104">
        <v>39</v>
      </c>
      <c r="R115" s="156" t="s">
        <v>163</v>
      </c>
    </row>
    <row r="116" spans="2:18" s="104" customFormat="1" ht="12.75">
      <c r="B116" s="104" t="s">
        <v>160</v>
      </c>
      <c r="C116" s="104" t="s">
        <v>161</v>
      </c>
      <c r="D116" s="153">
        <v>40006</v>
      </c>
      <c r="E116" s="154">
        <v>0.3125</v>
      </c>
      <c r="F116" s="104" t="s">
        <v>16</v>
      </c>
      <c r="G116" s="104" t="s">
        <v>17</v>
      </c>
      <c r="H116" s="104" t="s">
        <v>183</v>
      </c>
      <c r="I116" s="155">
        <v>100</v>
      </c>
      <c r="J116" s="155">
        <v>48</v>
      </c>
      <c r="K116" s="155"/>
      <c r="L116" s="155">
        <v>48</v>
      </c>
      <c r="M116" s="155"/>
      <c r="N116" s="155"/>
      <c r="O116" s="155"/>
      <c r="P116" s="155">
        <v>18</v>
      </c>
      <c r="Q116" s="104">
        <v>39</v>
      </c>
      <c r="R116" s="156" t="s">
        <v>166</v>
      </c>
    </row>
    <row r="117" spans="2:18" s="104" customFormat="1" ht="12.75">
      <c r="B117" s="104" t="s">
        <v>160</v>
      </c>
      <c r="C117" s="104" t="s">
        <v>161</v>
      </c>
      <c r="D117" s="153">
        <v>40006</v>
      </c>
      <c r="E117" s="154">
        <v>0.3125</v>
      </c>
      <c r="F117" s="104" t="s">
        <v>16</v>
      </c>
      <c r="G117" s="104" t="s">
        <v>17</v>
      </c>
      <c r="H117" s="104" t="s">
        <v>35</v>
      </c>
      <c r="I117" s="155">
        <v>2.5</v>
      </c>
      <c r="J117" s="155"/>
      <c r="K117" s="155"/>
      <c r="L117" s="155"/>
      <c r="M117" s="155">
        <v>40</v>
      </c>
      <c r="N117" s="155">
        <v>40</v>
      </c>
      <c r="O117" s="155"/>
      <c r="P117" s="155"/>
      <c r="R117" s="156"/>
    </row>
    <row r="118" spans="2:18" s="105" customFormat="1" ht="12.75">
      <c r="B118" s="105" t="s">
        <v>160</v>
      </c>
      <c r="C118" s="105" t="s">
        <v>161</v>
      </c>
      <c r="D118" s="144">
        <v>40020</v>
      </c>
      <c r="E118" s="145">
        <v>0.3125</v>
      </c>
      <c r="F118" s="105" t="s">
        <v>16</v>
      </c>
      <c r="G118" s="105" t="s">
        <v>27</v>
      </c>
      <c r="H118" s="105" t="s">
        <v>31</v>
      </c>
      <c r="I118" s="146">
        <v>100</v>
      </c>
      <c r="J118" s="146">
        <v>150</v>
      </c>
      <c r="K118" s="146"/>
      <c r="L118" s="146" t="s">
        <v>392</v>
      </c>
      <c r="M118" s="146"/>
      <c r="N118" s="146"/>
      <c r="O118" s="146">
        <v>21</v>
      </c>
      <c r="P118" s="146">
        <v>20.8</v>
      </c>
      <c r="Q118" s="105">
        <v>67</v>
      </c>
      <c r="R118" s="157" t="s">
        <v>182</v>
      </c>
    </row>
    <row r="119" spans="2:18" s="105" customFormat="1" ht="12.75">
      <c r="B119" s="105" t="s">
        <v>160</v>
      </c>
      <c r="C119" s="105" t="s">
        <v>161</v>
      </c>
      <c r="D119" s="144">
        <v>40020</v>
      </c>
      <c r="E119" s="145">
        <v>0.3125</v>
      </c>
      <c r="F119" s="105" t="s">
        <v>16</v>
      </c>
      <c r="G119" s="105" t="s">
        <v>27</v>
      </c>
      <c r="H119" s="105" t="s">
        <v>183</v>
      </c>
      <c r="I119" s="146">
        <v>100</v>
      </c>
      <c r="J119" s="146">
        <v>198.9</v>
      </c>
      <c r="K119" s="146"/>
      <c r="L119" s="146" t="s">
        <v>392</v>
      </c>
      <c r="M119" s="146"/>
      <c r="N119" s="146"/>
      <c r="O119" s="146">
        <v>21</v>
      </c>
      <c r="P119" s="146">
        <v>20.8</v>
      </c>
      <c r="Q119" s="105">
        <v>67</v>
      </c>
      <c r="R119" s="157" t="s">
        <v>182</v>
      </c>
    </row>
    <row r="120" spans="2:18" s="104" customFormat="1" ht="12.75">
      <c r="B120" s="104" t="s">
        <v>160</v>
      </c>
      <c r="C120" s="104" t="s">
        <v>161</v>
      </c>
      <c r="D120" s="153">
        <v>40034</v>
      </c>
      <c r="E120" s="154">
        <v>0.3125</v>
      </c>
      <c r="F120" s="104" t="s">
        <v>79</v>
      </c>
      <c r="G120" s="104" t="s">
        <v>200</v>
      </c>
      <c r="H120" s="104" t="s">
        <v>31</v>
      </c>
      <c r="I120" s="155">
        <v>100</v>
      </c>
      <c r="J120" s="155">
        <v>18.7</v>
      </c>
      <c r="K120" s="155"/>
      <c r="L120" s="155">
        <v>18.7</v>
      </c>
      <c r="M120" s="155"/>
      <c r="N120" s="155"/>
      <c r="O120" s="155">
        <v>18</v>
      </c>
      <c r="P120" s="155">
        <v>21.8</v>
      </c>
      <c r="Q120" s="104">
        <v>51.4</v>
      </c>
      <c r="R120" s="156" t="s">
        <v>201</v>
      </c>
    </row>
    <row r="121" spans="2:18" s="104" customFormat="1" ht="12.75">
      <c r="B121" s="104" t="s">
        <v>160</v>
      </c>
      <c r="C121" s="104" t="s">
        <v>161</v>
      </c>
      <c r="D121" s="153">
        <v>40034</v>
      </c>
      <c r="E121" s="154">
        <v>0.3125</v>
      </c>
      <c r="F121" s="104" t="s">
        <v>79</v>
      </c>
      <c r="H121" s="104" t="s">
        <v>183</v>
      </c>
      <c r="I121" s="155">
        <v>100</v>
      </c>
      <c r="J121" s="155">
        <v>57.3</v>
      </c>
      <c r="K121" s="155"/>
      <c r="L121" s="155">
        <v>57.3</v>
      </c>
      <c r="M121" s="155"/>
      <c r="N121" s="155"/>
      <c r="O121" s="155">
        <v>18</v>
      </c>
      <c r="P121" s="155">
        <v>21.8</v>
      </c>
      <c r="Q121" s="104">
        <v>51.4</v>
      </c>
      <c r="R121" s="156"/>
    </row>
    <row r="122" spans="2:18" s="105" customFormat="1" ht="12.75">
      <c r="B122" s="105" t="s">
        <v>160</v>
      </c>
      <c r="C122" s="105" t="s">
        <v>161</v>
      </c>
      <c r="D122" s="144">
        <v>40048</v>
      </c>
      <c r="E122" s="145">
        <v>0.3333333333333333</v>
      </c>
      <c r="F122" s="105" t="s">
        <v>16</v>
      </c>
      <c r="G122" s="105" t="s">
        <v>231</v>
      </c>
      <c r="H122" s="105" t="s">
        <v>31</v>
      </c>
      <c r="I122" s="146">
        <v>100</v>
      </c>
      <c r="J122" s="146">
        <v>344.8</v>
      </c>
      <c r="K122" s="146"/>
      <c r="L122" s="146">
        <v>344.8</v>
      </c>
      <c r="M122" s="146"/>
      <c r="N122" s="146"/>
      <c r="O122" s="146">
        <v>24</v>
      </c>
      <c r="P122" s="146">
        <v>25</v>
      </c>
      <c r="Q122" s="105">
        <v>76.05</v>
      </c>
      <c r="R122" s="157" t="s">
        <v>233</v>
      </c>
    </row>
    <row r="123" spans="2:18" s="105" customFormat="1" ht="12.75">
      <c r="B123" s="105" t="s">
        <v>160</v>
      </c>
      <c r="C123" s="105" t="s">
        <v>161</v>
      </c>
      <c r="D123" s="144">
        <v>40048</v>
      </c>
      <c r="E123" s="145">
        <v>0.3333333333333333</v>
      </c>
      <c r="F123" s="105" t="s">
        <v>16</v>
      </c>
      <c r="H123" s="105" t="s">
        <v>183</v>
      </c>
      <c r="I123" s="146">
        <v>100</v>
      </c>
      <c r="J123" s="146">
        <v>365.4</v>
      </c>
      <c r="K123" s="146"/>
      <c r="L123" s="146">
        <v>365.4</v>
      </c>
      <c r="M123" s="146"/>
      <c r="N123" s="146"/>
      <c r="O123" s="146"/>
      <c r="P123" s="146"/>
      <c r="R123" s="157"/>
    </row>
    <row r="124" spans="2:18" s="104" customFormat="1" ht="12.75">
      <c r="B124" s="104" t="s">
        <v>160</v>
      </c>
      <c r="C124" s="104" t="s">
        <v>125</v>
      </c>
      <c r="D124" s="153">
        <v>40062</v>
      </c>
      <c r="E124" s="154">
        <v>0.37847222222222227</v>
      </c>
      <c r="F124" s="104" t="s">
        <v>79</v>
      </c>
      <c r="H124" s="104" t="s">
        <v>31</v>
      </c>
      <c r="I124" s="155">
        <v>100</v>
      </c>
      <c r="J124" s="155">
        <v>10.8</v>
      </c>
      <c r="K124" s="155"/>
      <c r="L124" s="155">
        <v>10.8</v>
      </c>
      <c r="M124" s="155"/>
      <c r="N124" s="155"/>
      <c r="O124" s="155"/>
      <c r="P124" s="155">
        <v>20.3</v>
      </c>
      <c r="Q124" s="104">
        <v>75</v>
      </c>
      <c r="R124" s="156" t="s">
        <v>255</v>
      </c>
    </row>
    <row r="125" spans="2:18" s="104" customFormat="1" ht="12.75">
      <c r="B125" s="104" t="s">
        <v>160</v>
      </c>
      <c r="C125" s="104" t="s">
        <v>125</v>
      </c>
      <c r="D125" s="153">
        <v>40062</v>
      </c>
      <c r="E125" s="154">
        <v>0.37847222222222227</v>
      </c>
      <c r="F125" s="104" t="s">
        <v>79</v>
      </c>
      <c r="H125" s="104" t="s">
        <v>35</v>
      </c>
      <c r="I125" s="155">
        <v>2.5</v>
      </c>
      <c r="J125" s="155"/>
      <c r="K125" s="155"/>
      <c r="L125" s="155"/>
      <c r="M125" s="155">
        <v>40</v>
      </c>
      <c r="N125" s="155">
        <v>40</v>
      </c>
      <c r="O125" s="155"/>
      <c r="P125" s="155"/>
      <c r="R125" s="156"/>
    </row>
    <row r="126" spans="2:18" s="105" customFormat="1" ht="12.75">
      <c r="B126" s="105" t="s">
        <v>160</v>
      </c>
      <c r="C126" s="105" t="s">
        <v>263</v>
      </c>
      <c r="D126" s="144">
        <v>40076</v>
      </c>
      <c r="E126" s="145">
        <v>0.2881944444444445</v>
      </c>
      <c r="F126" s="105" t="s">
        <v>79</v>
      </c>
      <c r="G126" s="105" t="s">
        <v>231</v>
      </c>
      <c r="H126" s="105" t="s">
        <v>31</v>
      </c>
      <c r="I126" s="146">
        <v>100</v>
      </c>
      <c r="J126" s="146">
        <v>9.8</v>
      </c>
      <c r="K126" s="146">
        <v>8.6</v>
      </c>
      <c r="L126" s="146">
        <v>9.8</v>
      </c>
      <c r="M126" s="146"/>
      <c r="N126" s="146"/>
      <c r="O126" s="146">
        <v>11.4</v>
      </c>
      <c r="P126" s="146">
        <v>17.1</v>
      </c>
      <c r="Q126" s="105">
        <v>93</v>
      </c>
      <c r="R126" s="157" t="s">
        <v>264</v>
      </c>
    </row>
    <row r="127" spans="2:18" s="105" customFormat="1" ht="12.75">
      <c r="B127" s="105" t="s">
        <v>160</v>
      </c>
      <c r="C127" s="105" t="s">
        <v>263</v>
      </c>
      <c r="D127" s="144">
        <v>40076</v>
      </c>
      <c r="E127" s="145">
        <v>0.2881944444444445</v>
      </c>
      <c r="F127" s="105" t="s">
        <v>79</v>
      </c>
      <c r="H127" s="105" t="s">
        <v>35</v>
      </c>
      <c r="I127" s="146">
        <v>2.5</v>
      </c>
      <c r="J127" s="146"/>
      <c r="K127" s="146"/>
      <c r="L127" s="146"/>
      <c r="M127" s="146">
        <v>80</v>
      </c>
      <c r="N127" s="146">
        <v>80</v>
      </c>
      <c r="O127" s="146">
        <v>11.4</v>
      </c>
      <c r="P127" s="146">
        <v>17.1</v>
      </c>
      <c r="Q127" s="105">
        <v>93</v>
      </c>
      <c r="R127" s="157"/>
    </row>
    <row r="128" spans="2:18" s="104" customFormat="1" ht="12.75">
      <c r="B128" s="104" t="s">
        <v>160</v>
      </c>
      <c r="C128" s="104" t="s">
        <v>161</v>
      </c>
      <c r="D128" s="153">
        <v>40090</v>
      </c>
      <c r="E128" s="154">
        <v>0.375</v>
      </c>
      <c r="F128" s="104" t="s">
        <v>16</v>
      </c>
      <c r="G128" s="104" t="s">
        <v>27</v>
      </c>
      <c r="H128" s="104" t="s">
        <v>31</v>
      </c>
      <c r="I128" s="155">
        <v>100</v>
      </c>
      <c r="J128" s="155">
        <v>272.3</v>
      </c>
      <c r="K128" s="155"/>
      <c r="L128" s="155" t="s">
        <v>392</v>
      </c>
      <c r="M128" s="155"/>
      <c r="N128" s="155"/>
      <c r="O128" s="155"/>
      <c r="P128" s="155">
        <v>15.7</v>
      </c>
      <c r="Q128" s="104">
        <v>89.7</v>
      </c>
      <c r="R128" s="156"/>
    </row>
    <row r="129" spans="2:18" s="104" customFormat="1" ht="12.75">
      <c r="B129" s="104" t="s">
        <v>160</v>
      </c>
      <c r="C129" s="104" t="s">
        <v>161</v>
      </c>
      <c r="D129" s="153">
        <v>40090</v>
      </c>
      <c r="E129" s="154">
        <v>0.375</v>
      </c>
      <c r="F129" s="104" t="s">
        <v>16</v>
      </c>
      <c r="G129" s="104" t="s">
        <v>27</v>
      </c>
      <c r="H129" s="104" t="s">
        <v>35</v>
      </c>
      <c r="I129" s="155">
        <v>2.5</v>
      </c>
      <c r="J129" s="155"/>
      <c r="K129" s="155"/>
      <c r="L129" s="155"/>
      <c r="M129" s="155">
        <v>240</v>
      </c>
      <c r="N129" s="155" t="s">
        <v>392</v>
      </c>
      <c r="O129" s="155"/>
      <c r="P129" s="155"/>
      <c r="R129" s="156"/>
    </row>
    <row r="130" spans="2:18" s="105" customFormat="1" ht="12.75">
      <c r="B130" s="105" t="s">
        <v>160</v>
      </c>
      <c r="C130" s="105" t="s">
        <v>161</v>
      </c>
      <c r="D130" s="144">
        <v>40104</v>
      </c>
      <c r="E130" s="145">
        <v>0.37152777777777773</v>
      </c>
      <c r="F130" s="105" t="s">
        <v>16</v>
      </c>
      <c r="H130" s="105" t="s">
        <v>31</v>
      </c>
      <c r="I130" s="146">
        <v>100</v>
      </c>
      <c r="J130" s="146">
        <v>83.6</v>
      </c>
      <c r="K130" s="146">
        <v>81.6</v>
      </c>
      <c r="L130" s="146">
        <v>83.6</v>
      </c>
      <c r="M130" s="146"/>
      <c r="N130" s="146"/>
      <c r="O130" s="146"/>
      <c r="P130" s="146">
        <v>9</v>
      </c>
      <c r="R130" s="157" t="s">
        <v>291</v>
      </c>
    </row>
    <row r="131" spans="2:18" s="105" customFormat="1" ht="12.75">
      <c r="B131" s="105" t="s">
        <v>160</v>
      </c>
      <c r="C131" s="105" t="s">
        <v>161</v>
      </c>
      <c r="D131" s="144">
        <v>40104</v>
      </c>
      <c r="E131" s="145">
        <v>0.37152777777777773</v>
      </c>
      <c r="F131" s="105" t="s">
        <v>16</v>
      </c>
      <c r="H131" s="105" t="s">
        <v>183</v>
      </c>
      <c r="I131" s="146">
        <v>100</v>
      </c>
      <c r="J131" s="146">
        <v>111.2</v>
      </c>
      <c r="K131" s="146"/>
      <c r="L131" s="146">
        <v>111.2</v>
      </c>
      <c r="M131" s="146"/>
      <c r="N131" s="146"/>
      <c r="O131" s="146"/>
      <c r="P131" s="146">
        <v>9</v>
      </c>
      <c r="R131" s="157"/>
    </row>
    <row r="132" spans="2:18" s="105" customFormat="1" ht="13.5" thickBot="1">
      <c r="B132" s="105" t="s">
        <v>160</v>
      </c>
      <c r="C132" s="105" t="s">
        <v>161</v>
      </c>
      <c r="D132" s="144">
        <v>40104</v>
      </c>
      <c r="E132" s="145">
        <v>0.37152777777777773</v>
      </c>
      <c r="F132" s="105" t="s">
        <v>16</v>
      </c>
      <c r="H132" s="105" t="s">
        <v>35</v>
      </c>
      <c r="I132" s="146">
        <v>2.5</v>
      </c>
      <c r="J132" s="165"/>
      <c r="K132" s="146"/>
      <c r="L132" s="146"/>
      <c r="M132" s="146">
        <v>240</v>
      </c>
      <c r="N132" s="146">
        <v>240</v>
      </c>
      <c r="O132" s="146"/>
      <c r="P132" s="146"/>
      <c r="R132" s="157"/>
    </row>
    <row r="133" spans="2:18" s="192" customFormat="1" ht="15.75" thickBot="1">
      <c r="B133" s="193" t="s">
        <v>348</v>
      </c>
      <c r="D133" s="200"/>
      <c r="E133" s="201"/>
      <c r="I133" s="195"/>
      <c r="J133" s="196">
        <f>GEOMEAN(J115:J132)</f>
        <v>74.49374014745848</v>
      </c>
      <c r="K133" s="197"/>
      <c r="L133" s="198">
        <f>GEOMEAN(L115:L132)</f>
        <v>55.30677630167127</v>
      </c>
      <c r="M133" s="198">
        <f>GEOMEAN(M115:M132)</f>
        <v>94.08632180197387</v>
      </c>
      <c r="N133" s="198">
        <f>GEOMEAN(N115:N132)</f>
        <v>74.44838872816796</v>
      </c>
      <c r="O133" s="199"/>
      <c r="P133" s="199"/>
      <c r="R133" s="194"/>
    </row>
    <row r="134" spans="2:18" ht="12.75">
      <c r="B134" s="241"/>
      <c r="C134" s="242"/>
      <c r="D134" s="242"/>
      <c r="E134" s="242"/>
      <c r="F134" s="242"/>
      <c r="G134" s="242"/>
      <c r="H134" s="242"/>
      <c r="I134" s="242"/>
      <c r="J134" s="242"/>
      <c r="K134" s="242"/>
      <c r="L134" s="242"/>
      <c r="M134" s="242"/>
      <c r="N134" s="242"/>
      <c r="O134" s="242"/>
      <c r="P134" s="243"/>
      <c r="Q134" s="113"/>
      <c r="R134" s="119"/>
    </row>
    <row r="135" spans="2:18" ht="15">
      <c r="B135" s="130" t="s">
        <v>321</v>
      </c>
      <c r="C135" s="113"/>
      <c r="D135" s="119"/>
      <c r="E135" s="119"/>
      <c r="F135" s="115"/>
      <c r="J135" s="166"/>
      <c r="M135" s="147"/>
      <c r="N135" s="147"/>
      <c r="O135" s="134"/>
      <c r="P135" s="134"/>
      <c r="Q135" s="113"/>
      <c r="R135" s="119"/>
    </row>
    <row r="136" spans="1:12" ht="12.75">
      <c r="A136" s="102" t="s">
        <v>86</v>
      </c>
      <c r="B136" s="113" t="s">
        <v>76</v>
      </c>
      <c r="C136" s="102" t="s">
        <v>87</v>
      </c>
      <c r="D136" s="106">
        <v>39950</v>
      </c>
      <c r="E136" s="107">
        <v>0.4270833333333333</v>
      </c>
      <c r="F136" s="102" t="s">
        <v>16</v>
      </c>
      <c r="G136" s="102" t="s">
        <v>56</v>
      </c>
      <c r="H136" s="102" t="s">
        <v>18</v>
      </c>
      <c r="I136" s="132">
        <v>100</v>
      </c>
      <c r="J136" s="132">
        <v>436</v>
      </c>
      <c r="L136" s="132">
        <v>436</v>
      </c>
    </row>
    <row r="137" spans="2:12" ht="12.75">
      <c r="B137" s="113" t="s">
        <v>76</v>
      </c>
      <c r="C137" s="102" t="s">
        <v>89</v>
      </c>
      <c r="D137" s="106">
        <v>39978</v>
      </c>
      <c r="E137" s="107">
        <v>0.3854166666666667</v>
      </c>
      <c r="F137" s="102" t="s">
        <v>90</v>
      </c>
      <c r="G137" s="102" t="s">
        <v>27</v>
      </c>
      <c r="H137" s="102" t="s">
        <v>31</v>
      </c>
      <c r="I137" s="132">
        <v>100</v>
      </c>
      <c r="J137" s="132">
        <v>28.2</v>
      </c>
      <c r="K137" s="132">
        <v>78.4</v>
      </c>
      <c r="L137" s="132" t="s">
        <v>392</v>
      </c>
    </row>
    <row r="138" spans="2:18" ht="12.75">
      <c r="B138" s="113" t="s">
        <v>76</v>
      </c>
      <c r="C138" s="102" t="s">
        <v>89</v>
      </c>
      <c r="D138" s="106">
        <v>39992</v>
      </c>
      <c r="E138" s="107">
        <v>0.3993055555555556</v>
      </c>
      <c r="G138" s="102" t="s">
        <v>30</v>
      </c>
      <c r="H138" s="102" t="s">
        <v>31</v>
      </c>
      <c r="I138" s="132">
        <v>100</v>
      </c>
      <c r="J138" s="132">
        <v>67.7</v>
      </c>
      <c r="L138" s="132">
        <v>67.7</v>
      </c>
      <c r="O138" s="132">
        <v>16.7</v>
      </c>
      <c r="P138" s="132">
        <v>10</v>
      </c>
      <c r="R138" s="103" t="s">
        <v>134</v>
      </c>
    </row>
    <row r="139" spans="2:18" ht="12.75">
      <c r="B139" s="113" t="s">
        <v>76</v>
      </c>
      <c r="C139" s="102" t="s">
        <v>89</v>
      </c>
      <c r="D139" s="106">
        <v>40006</v>
      </c>
      <c r="E139" s="107">
        <v>0.3888888888888889</v>
      </c>
      <c r="F139" s="102" t="s">
        <v>16</v>
      </c>
      <c r="G139" s="102" t="s">
        <v>30</v>
      </c>
      <c r="H139" s="102" t="s">
        <v>31</v>
      </c>
      <c r="I139" s="132">
        <v>100</v>
      </c>
      <c r="J139" s="132">
        <v>36.9</v>
      </c>
      <c r="L139" s="132">
        <v>36.9</v>
      </c>
      <c r="O139" s="132">
        <v>14.4</v>
      </c>
      <c r="P139" s="132">
        <v>18</v>
      </c>
      <c r="R139" s="103" t="s">
        <v>134</v>
      </c>
    </row>
    <row r="140" spans="2:18" s="104" customFormat="1" ht="12.75">
      <c r="B140" s="176" t="s">
        <v>76</v>
      </c>
      <c r="C140" s="104" t="s">
        <v>89</v>
      </c>
      <c r="D140" s="153">
        <v>40020</v>
      </c>
      <c r="E140" s="154">
        <v>0.3298611111111111</v>
      </c>
      <c r="F140" s="104" t="s">
        <v>146</v>
      </c>
      <c r="G140" s="104" t="s">
        <v>27</v>
      </c>
      <c r="H140" s="104" t="s">
        <v>31</v>
      </c>
      <c r="I140" s="155">
        <v>100</v>
      </c>
      <c r="J140" s="155">
        <v>214.3</v>
      </c>
      <c r="K140" s="155"/>
      <c r="L140" s="155" t="s">
        <v>392</v>
      </c>
      <c r="M140" s="155"/>
      <c r="N140" s="155"/>
      <c r="O140" s="155">
        <v>18.3</v>
      </c>
      <c r="P140" s="155">
        <v>15.6</v>
      </c>
      <c r="Q140" s="104">
        <v>100</v>
      </c>
      <c r="R140" s="156" t="s">
        <v>186</v>
      </c>
    </row>
    <row r="141" spans="2:18" s="104" customFormat="1" ht="12.75">
      <c r="B141" s="176" t="s">
        <v>76</v>
      </c>
      <c r="C141" s="104" t="s">
        <v>89</v>
      </c>
      <c r="D141" s="153">
        <v>40020</v>
      </c>
      <c r="E141" s="154">
        <v>0.3298611111111111</v>
      </c>
      <c r="F141" s="104" t="s">
        <v>146</v>
      </c>
      <c r="G141" s="104" t="s">
        <v>27</v>
      </c>
      <c r="H141" s="104" t="s">
        <v>35</v>
      </c>
      <c r="I141" s="155">
        <v>2.5</v>
      </c>
      <c r="J141" s="155"/>
      <c r="K141" s="155"/>
      <c r="L141" s="155"/>
      <c r="M141" s="155">
        <v>40</v>
      </c>
      <c r="N141" s="155" t="s">
        <v>392</v>
      </c>
      <c r="O141" s="155"/>
      <c r="P141" s="155"/>
      <c r="R141" s="156" t="s">
        <v>186</v>
      </c>
    </row>
    <row r="142" spans="2:18" s="105" customFormat="1" ht="12.75">
      <c r="B142" s="181" t="s">
        <v>76</v>
      </c>
      <c r="C142" s="105" t="s">
        <v>89</v>
      </c>
      <c r="D142" s="144">
        <v>40034</v>
      </c>
      <c r="E142" s="145">
        <v>0.3194444444444445</v>
      </c>
      <c r="F142" s="105" t="s">
        <v>79</v>
      </c>
      <c r="G142" s="105" t="s">
        <v>30</v>
      </c>
      <c r="H142" s="105" t="s">
        <v>31</v>
      </c>
      <c r="I142" s="146">
        <v>100</v>
      </c>
      <c r="J142" s="146">
        <v>23.8</v>
      </c>
      <c r="K142" s="146"/>
      <c r="L142" s="146">
        <v>23.8</v>
      </c>
      <c r="M142" s="146"/>
      <c r="N142" s="146"/>
      <c r="O142" s="146">
        <v>14.4</v>
      </c>
      <c r="P142" s="146">
        <v>21</v>
      </c>
      <c r="R142" s="157" t="s">
        <v>205</v>
      </c>
    </row>
    <row r="143" spans="1:18" s="105" customFormat="1" ht="12.75">
      <c r="A143" s="181"/>
      <c r="B143" s="181" t="s">
        <v>76</v>
      </c>
      <c r="C143" s="181" t="s">
        <v>15</v>
      </c>
      <c r="D143" s="182">
        <v>40034</v>
      </c>
      <c r="E143" s="183">
        <v>0.3333333333333333</v>
      </c>
      <c r="F143" s="181" t="s">
        <v>79</v>
      </c>
      <c r="G143" s="181"/>
      <c r="H143" s="181" t="s">
        <v>38</v>
      </c>
      <c r="I143" s="184">
        <v>100</v>
      </c>
      <c r="J143" s="184">
        <v>14.8</v>
      </c>
      <c r="K143" s="184"/>
      <c r="L143" s="184">
        <v>14.8</v>
      </c>
      <c r="M143" s="184"/>
      <c r="N143" s="184"/>
      <c r="O143" s="184"/>
      <c r="P143" s="184"/>
      <c r="Q143" s="181"/>
      <c r="R143" s="185" t="s">
        <v>208</v>
      </c>
    </row>
    <row r="144" spans="2:18" s="104" customFormat="1" ht="12.75">
      <c r="B144" s="176" t="s">
        <v>76</v>
      </c>
      <c r="C144" s="104" t="s">
        <v>89</v>
      </c>
      <c r="D144" s="153">
        <v>40048</v>
      </c>
      <c r="E144" s="154">
        <v>0.40625</v>
      </c>
      <c r="F144" s="104" t="s">
        <v>79</v>
      </c>
      <c r="G144" s="104" t="s">
        <v>30</v>
      </c>
      <c r="H144" s="104" t="s">
        <v>31</v>
      </c>
      <c r="I144" s="155">
        <v>100</v>
      </c>
      <c r="J144" s="155">
        <v>517.2</v>
      </c>
      <c r="K144" s="155"/>
      <c r="L144" s="155">
        <v>517.2</v>
      </c>
      <c r="M144" s="155"/>
      <c r="N144" s="155"/>
      <c r="O144" s="155">
        <v>24.4</v>
      </c>
      <c r="P144" s="155"/>
      <c r="R144" s="156"/>
    </row>
    <row r="145" spans="1:18" s="104" customFormat="1" ht="12.75">
      <c r="A145" s="176"/>
      <c r="B145" s="176" t="s">
        <v>76</v>
      </c>
      <c r="C145" s="176" t="s">
        <v>161</v>
      </c>
      <c r="D145" s="177">
        <v>40048</v>
      </c>
      <c r="E145" s="178">
        <v>0.3368055555555556</v>
      </c>
      <c r="F145" s="176" t="s">
        <v>16</v>
      </c>
      <c r="G145" s="176"/>
      <c r="H145" s="176" t="s">
        <v>31</v>
      </c>
      <c r="I145" s="179">
        <v>100</v>
      </c>
      <c r="J145" s="179">
        <v>517.2</v>
      </c>
      <c r="K145" s="179"/>
      <c r="L145" s="179">
        <v>517.2</v>
      </c>
      <c r="M145" s="179"/>
      <c r="N145" s="179"/>
      <c r="O145" s="155"/>
      <c r="P145" s="155"/>
      <c r="R145" s="180" t="s">
        <v>310</v>
      </c>
    </row>
    <row r="146" spans="2:18" ht="12.75">
      <c r="B146" s="113" t="s">
        <v>76</v>
      </c>
      <c r="C146" s="102" t="s">
        <v>89</v>
      </c>
      <c r="D146" s="106">
        <v>40062</v>
      </c>
      <c r="E146" s="107">
        <v>0.3229166666666667</v>
      </c>
      <c r="F146" s="102" t="s">
        <v>79</v>
      </c>
      <c r="H146" s="102" t="s">
        <v>31</v>
      </c>
      <c r="I146" s="132">
        <v>100</v>
      </c>
      <c r="J146" s="132">
        <v>25.6</v>
      </c>
      <c r="L146" s="132">
        <v>25.6</v>
      </c>
      <c r="O146" s="132">
        <v>8.9</v>
      </c>
      <c r="P146" s="132">
        <v>19.9</v>
      </c>
      <c r="Q146" s="102">
        <v>125</v>
      </c>
      <c r="R146" s="103" t="s">
        <v>251</v>
      </c>
    </row>
    <row r="147" spans="2:15" ht="12.75">
      <c r="B147" s="113" t="s">
        <v>76</v>
      </c>
      <c r="C147" s="102" t="s">
        <v>89</v>
      </c>
      <c r="D147" s="106">
        <v>40076</v>
      </c>
      <c r="E147" s="107">
        <v>0.3888888888888889</v>
      </c>
      <c r="F147" s="102" t="s">
        <v>79</v>
      </c>
      <c r="H147" s="102" t="s">
        <v>31</v>
      </c>
      <c r="I147" s="132">
        <v>100</v>
      </c>
      <c r="J147" s="132">
        <v>3</v>
      </c>
      <c r="L147" s="132">
        <v>3</v>
      </c>
      <c r="O147" s="132">
        <v>11.7</v>
      </c>
    </row>
    <row r="148" spans="1:18" ht="12.75">
      <c r="A148" s="113"/>
      <c r="B148" s="113" t="s">
        <v>76</v>
      </c>
      <c r="C148" s="113" t="s">
        <v>161</v>
      </c>
      <c r="D148" s="114">
        <v>40090</v>
      </c>
      <c r="E148" s="116">
        <v>0.34375</v>
      </c>
      <c r="F148" s="113" t="s">
        <v>16</v>
      </c>
      <c r="G148" s="113" t="s">
        <v>27</v>
      </c>
      <c r="H148" s="113" t="s">
        <v>38</v>
      </c>
      <c r="I148" s="134">
        <v>100</v>
      </c>
      <c r="J148" s="134">
        <v>290.9</v>
      </c>
      <c r="K148" s="134"/>
      <c r="L148" s="132" t="s">
        <v>392</v>
      </c>
      <c r="M148" s="134"/>
      <c r="N148" s="134"/>
      <c r="O148" s="134"/>
      <c r="P148" s="134"/>
      <c r="Q148" s="113"/>
      <c r="R148" s="119"/>
    </row>
    <row r="149" spans="2:15" ht="13.5" thickBot="1">
      <c r="B149" s="113" t="s">
        <v>76</v>
      </c>
      <c r="C149" s="102" t="s">
        <v>89</v>
      </c>
      <c r="D149" s="106">
        <v>40104</v>
      </c>
      <c r="E149" s="107">
        <v>0.3958333333333333</v>
      </c>
      <c r="F149" s="102" t="s">
        <v>16</v>
      </c>
      <c r="H149" s="102" t="s">
        <v>31</v>
      </c>
      <c r="I149" s="132">
        <v>100</v>
      </c>
      <c r="J149" s="168">
        <v>90.6</v>
      </c>
      <c r="L149" s="132">
        <v>90.6</v>
      </c>
      <c r="O149" s="132">
        <v>4.4</v>
      </c>
    </row>
    <row r="150" spans="2:18" s="192" customFormat="1" ht="15.75" thickBot="1">
      <c r="B150" s="193" t="s">
        <v>345</v>
      </c>
      <c r="D150" s="200"/>
      <c r="E150" s="201"/>
      <c r="I150" s="195"/>
      <c r="J150" s="196">
        <f>GEOMEAN(J136:J149)</f>
        <v>71.40866204396211</v>
      </c>
      <c r="K150" s="197"/>
      <c r="L150" s="198">
        <f>GEOMEAN(L136:L149)</f>
        <v>61.00629699525444</v>
      </c>
      <c r="M150" s="198">
        <f>GEOMEAN(M136:M149)</f>
        <v>40</v>
      </c>
      <c r="N150" s="198" t="s">
        <v>394</v>
      </c>
      <c r="O150" s="199"/>
      <c r="P150" s="199"/>
      <c r="R150" s="194"/>
    </row>
    <row r="151" spans="2:18" s="128" customFormat="1" ht="12.75">
      <c r="B151" s="238"/>
      <c r="C151" s="239"/>
      <c r="D151" s="239"/>
      <c r="E151" s="239"/>
      <c r="F151" s="239"/>
      <c r="G151" s="239"/>
      <c r="H151" s="239"/>
      <c r="I151" s="239"/>
      <c r="J151" s="239"/>
      <c r="K151" s="239"/>
      <c r="L151" s="239"/>
      <c r="M151" s="239"/>
      <c r="N151" s="240"/>
      <c r="O151" s="234"/>
      <c r="P151" s="236"/>
      <c r="R151" s="129"/>
    </row>
    <row r="152" spans="2:10" ht="15">
      <c r="B152" s="130" t="s">
        <v>322</v>
      </c>
      <c r="D152" s="106"/>
      <c r="E152" s="106"/>
      <c r="H152" s="128"/>
      <c r="I152" s="128"/>
      <c r="J152" s="128"/>
    </row>
    <row r="153" spans="1:18" s="104" customFormat="1" ht="12.75">
      <c r="A153" s="191" t="s">
        <v>123</v>
      </c>
      <c r="B153" s="104" t="s">
        <v>124</v>
      </c>
      <c r="C153" s="104" t="s">
        <v>125</v>
      </c>
      <c r="D153" s="153">
        <v>39992</v>
      </c>
      <c r="E153" s="154">
        <v>0.3263888888888889</v>
      </c>
      <c r="F153" s="104" t="s">
        <v>16</v>
      </c>
      <c r="G153" s="104" t="s">
        <v>17</v>
      </c>
      <c r="H153" s="104" t="s">
        <v>31</v>
      </c>
      <c r="I153" s="155">
        <v>100</v>
      </c>
      <c r="J153" s="155">
        <v>63.7</v>
      </c>
      <c r="K153" s="155">
        <v>60.2</v>
      </c>
      <c r="L153" s="155">
        <v>63.7</v>
      </c>
      <c r="M153" s="155"/>
      <c r="N153" s="155"/>
      <c r="O153" s="155"/>
      <c r="P153" s="155">
        <v>19.4</v>
      </c>
      <c r="Q153" s="104">
        <v>63</v>
      </c>
      <c r="R153" s="156" t="s">
        <v>128</v>
      </c>
    </row>
    <row r="154" spans="2:18" s="104" customFormat="1" ht="12.75">
      <c r="B154" s="104" t="s">
        <v>124</v>
      </c>
      <c r="C154" s="104" t="s">
        <v>125</v>
      </c>
      <c r="D154" s="153">
        <v>39992</v>
      </c>
      <c r="E154" s="154">
        <v>0.3263888888888889</v>
      </c>
      <c r="F154" s="104" t="s">
        <v>16</v>
      </c>
      <c r="G154" s="104" t="s">
        <v>17</v>
      </c>
      <c r="H154" s="104" t="s">
        <v>35</v>
      </c>
      <c r="I154" s="155">
        <v>2.5</v>
      </c>
      <c r="J154" s="155"/>
      <c r="K154" s="155"/>
      <c r="L154" s="155"/>
      <c r="M154" s="155">
        <v>40</v>
      </c>
      <c r="N154" s="155">
        <v>40</v>
      </c>
      <c r="O154" s="155"/>
      <c r="P154" s="155"/>
      <c r="R154" s="156"/>
    </row>
    <row r="155" spans="2:18" ht="12.75">
      <c r="B155" s="102" t="s">
        <v>124</v>
      </c>
      <c r="C155" s="102" t="s">
        <v>125</v>
      </c>
      <c r="D155" s="106">
        <v>40006</v>
      </c>
      <c r="E155" s="107">
        <v>0.3229166666666667</v>
      </c>
      <c r="F155" s="102" t="s">
        <v>16</v>
      </c>
      <c r="G155" s="102" t="s">
        <v>17</v>
      </c>
      <c r="H155" s="102" t="s">
        <v>31</v>
      </c>
      <c r="I155" s="132">
        <v>100</v>
      </c>
      <c r="J155" s="132">
        <v>26.6</v>
      </c>
      <c r="L155" s="132">
        <v>26.6</v>
      </c>
      <c r="P155" s="132">
        <v>17.9</v>
      </c>
      <c r="Q155" s="102">
        <v>39.3</v>
      </c>
      <c r="R155" s="103" t="s">
        <v>168</v>
      </c>
    </row>
    <row r="156" spans="2:18" ht="12.75">
      <c r="B156" s="102" t="s">
        <v>124</v>
      </c>
      <c r="C156" s="102" t="s">
        <v>125</v>
      </c>
      <c r="D156" s="106">
        <v>40020</v>
      </c>
      <c r="E156" s="107">
        <v>0.3611111111111111</v>
      </c>
      <c r="F156" s="102" t="s">
        <v>171</v>
      </c>
      <c r="G156" s="102" t="s">
        <v>30</v>
      </c>
      <c r="H156" s="102" t="s">
        <v>31</v>
      </c>
      <c r="I156" s="132">
        <v>100</v>
      </c>
      <c r="J156" s="132">
        <v>201.4</v>
      </c>
      <c r="L156" s="132">
        <v>201.4</v>
      </c>
      <c r="P156" s="132">
        <v>20.5</v>
      </c>
      <c r="Q156" s="102">
        <v>83</v>
      </c>
      <c r="R156" s="103" t="s">
        <v>188</v>
      </c>
    </row>
    <row r="157" spans="2:18" s="104" customFormat="1" ht="12.75">
      <c r="B157" s="104" t="s">
        <v>124</v>
      </c>
      <c r="C157" s="104" t="s">
        <v>125</v>
      </c>
      <c r="D157" s="153">
        <v>40034</v>
      </c>
      <c r="E157" s="154">
        <v>0.3263888888888889</v>
      </c>
      <c r="F157" s="104" t="s">
        <v>79</v>
      </c>
      <c r="H157" s="104" t="s">
        <v>31</v>
      </c>
      <c r="I157" s="155">
        <v>100</v>
      </c>
      <c r="J157" s="155">
        <v>14.6</v>
      </c>
      <c r="K157" s="155"/>
      <c r="L157" s="155">
        <v>14.6</v>
      </c>
      <c r="M157" s="155"/>
      <c r="N157" s="155"/>
      <c r="O157" s="155"/>
      <c r="P157" s="155">
        <v>21.8</v>
      </c>
      <c r="Q157" s="104">
        <v>50.1</v>
      </c>
      <c r="R157" s="156"/>
    </row>
    <row r="158" spans="2:18" s="104" customFormat="1" ht="12.75">
      <c r="B158" s="104" t="s">
        <v>124</v>
      </c>
      <c r="C158" s="104" t="s">
        <v>125</v>
      </c>
      <c r="D158" s="153">
        <v>40034</v>
      </c>
      <c r="E158" s="154">
        <v>0.3263888888888889</v>
      </c>
      <c r="F158" s="104" t="s">
        <v>79</v>
      </c>
      <c r="H158" s="104" t="s">
        <v>35</v>
      </c>
      <c r="I158" s="155">
        <v>2.5</v>
      </c>
      <c r="J158" s="155"/>
      <c r="K158" s="155"/>
      <c r="L158" s="155"/>
      <c r="M158" s="155">
        <v>1</v>
      </c>
      <c r="N158" s="155">
        <v>1</v>
      </c>
      <c r="O158" s="155"/>
      <c r="P158" s="155"/>
      <c r="R158" s="156"/>
    </row>
    <row r="159" spans="2:18" s="105" customFormat="1" ht="12.75">
      <c r="B159" s="105" t="s">
        <v>124</v>
      </c>
      <c r="C159" s="105" t="s">
        <v>125</v>
      </c>
      <c r="D159" s="144">
        <v>40048</v>
      </c>
      <c r="E159" s="145">
        <v>0.3298611111111111</v>
      </c>
      <c r="H159" s="105" t="s">
        <v>31</v>
      </c>
      <c r="I159" s="146">
        <v>100</v>
      </c>
      <c r="J159" s="146">
        <v>365.4</v>
      </c>
      <c r="K159" s="146"/>
      <c r="L159" s="146">
        <v>365.4</v>
      </c>
      <c r="M159" s="146"/>
      <c r="N159" s="146"/>
      <c r="O159" s="146"/>
      <c r="P159" s="146">
        <v>25.3</v>
      </c>
      <c r="Q159" s="105">
        <v>75.7</v>
      </c>
      <c r="R159" s="157"/>
    </row>
    <row r="160" spans="2:18" s="105" customFormat="1" ht="12.75">
      <c r="B160" s="105" t="s">
        <v>124</v>
      </c>
      <c r="C160" s="105" t="s">
        <v>125</v>
      </c>
      <c r="D160" s="144">
        <v>40048</v>
      </c>
      <c r="E160" s="145">
        <v>0.3298611111111111</v>
      </c>
      <c r="H160" s="105" t="s">
        <v>35</v>
      </c>
      <c r="I160" s="146">
        <v>2.5</v>
      </c>
      <c r="J160" s="146"/>
      <c r="K160" s="146"/>
      <c r="L160" s="146"/>
      <c r="M160" s="146">
        <v>120</v>
      </c>
      <c r="N160" s="146">
        <v>120</v>
      </c>
      <c r="O160" s="146"/>
      <c r="P160" s="146"/>
      <c r="R160" s="157"/>
    </row>
    <row r="161" spans="2:18" s="104" customFormat="1" ht="12.75">
      <c r="B161" s="104" t="s">
        <v>124</v>
      </c>
      <c r="C161" s="104" t="s">
        <v>125</v>
      </c>
      <c r="D161" s="153">
        <v>40062</v>
      </c>
      <c r="E161" s="154">
        <v>0.3333333333333333</v>
      </c>
      <c r="F161" s="104" t="s">
        <v>79</v>
      </c>
      <c r="H161" s="104" t="s">
        <v>31</v>
      </c>
      <c r="I161" s="155">
        <v>100</v>
      </c>
      <c r="J161" s="155">
        <v>16.6</v>
      </c>
      <c r="K161" s="155"/>
      <c r="L161" s="155">
        <v>16.6</v>
      </c>
      <c r="M161" s="155"/>
      <c r="N161" s="155"/>
      <c r="O161" s="155"/>
      <c r="P161" s="155">
        <v>20.4</v>
      </c>
      <c r="Q161" s="104">
        <v>75</v>
      </c>
      <c r="R161" s="156" t="s">
        <v>255</v>
      </c>
    </row>
    <row r="162" spans="2:18" s="104" customFormat="1" ht="12.75">
      <c r="B162" s="104" t="s">
        <v>124</v>
      </c>
      <c r="C162" s="104" t="s">
        <v>125</v>
      </c>
      <c r="D162" s="153">
        <v>40062</v>
      </c>
      <c r="E162" s="154">
        <v>0.3333333333333333</v>
      </c>
      <c r="H162" s="104" t="s">
        <v>35</v>
      </c>
      <c r="I162" s="155">
        <v>2.5</v>
      </c>
      <c r="J162" s="155"/>
      <c r="K162" s="155"/>
      <c r="L162" s="155"/>
      <c r="M162" s="155">
        <v>80</v>
      </c>
      <c r="N162" s="155">
        <v>80</v>
      </c>
      <c r="O162" s="155"/>
      <c r="P162" s="155"/>
      <c r="R162" s="156"/>
    </row>
    <row r="163" spans="2:18" s="105" customFormat="1" ht="12.75">
      <c r="B163" s="105" t="s">
        <v>124</v>
      </c>
      <c r="C163" s="105" t="s">
        <v>263</v>
      </c>
      <c r="D163" s="144">
        <v>40076</v>
      </c>
      <c r="E163" s="145">
        <v>0.3326388888888889</v>
      </c>
      <c r="F163" s="105" t="s">
        <v>79</v>
      </c>
      <c r="H163" s="105" t="s">
        <v>31</v>
      </c>
      <c r="I163" s="146">
        <v>100</v>
      </c>
      <c r="J163" s="146">
        <v>14.5</v>
      </c>
      <c r="K163" s="146"/>
      <c r="L163" s="146">
        <v>14.5</v>
      </c>
      <c r="M163" s="146"/>
      <c r="N163" s="146"/>
      <c r="O163" s="146">
        <v>11.4</v>
      </c>
      <c r="P163" s="146">
        <v>17.6</v>
      </c>
      <c r="Q163" s="105">
        <v>93</v>
      </c>
      <c r="R163" s="157"/>
    </row>
    <row r="164" spans="2:18" s="105" customFormat="1" ht="12.75">
      <c r="B164" s="105" t="s">
        <v>124</v>
      </c>
      <c r="C164" s="105" t="s">
        <v>263</v>
      </c>
      <c r="D164" s="144">
        <v>40076</v>
      </c>
      <c r="E164" s="145">
        <v>0.3326388888888889</v>
      </c>
      <c r="F164" s="105" t="s">
        <v>79</v>
      </c>
      <c r="H164" s="105" t="s">
        <v>35</v>
      </c>
      <c r="I164" s="146">
        <v>2.5</v>
      </c>
      <c r="J164" s="146"/>
      <c r="K164" s="146"/>
      <c r="L164" s="146"/>
      <c r="M164" s="146">
        <v>1</v>
      </c>
      <c r="N164" s="146">
        <v>1</v>
      </c>
      <c r="O164" s="146">
        <v>11.4</v>
      </c>
      <c r="P164" s="146">
        <v>17.6</v>
      </c>
      <c r="Q164" s="105">
        <v>93</v>
      </c>
      <c r="R164" s="157"/>
    </row>
    <row r="165" spans="2:18" ht="12.75">
      <c r="B165" s="102" t="s">
        <v>124</v>
      </c>
      <c r="C165" s="102" t="s">
        <v>161</v>
      </c>
      <c r="D165" s="106">
        <v>40090</v>
      </c>
      <c r="E165" s="107">
        <v>0.34375</v>
      </c>
      <c r="F165" s="102" t="s">
        <v>16</v>
      </c>
      <c r="G165" s="102" t="s">
        <v>27</v>
      </c>
      <c r="H165" s="102" t="s">
        <v>31</v>
      </c>
      <c r="I165" s="132">
        <v>100</v>
      </c>
      <c r="J165" s="132">
        <v>235.9</v>
      </c>
      <c r="K165" s="132">
        <v>218.7</v>
      </c>
      <c r="L165" s="132" t="s">
        <v>392</v>
      </c>
      <c r="P165" s="132">
        <v>15.7</v>
      </c>
      <c r="Q165" s="102">
        <v>90.2</v>
      </c>
      <c r="R165" s="103" t="s">
        <v>276</v>
      </c>
    </row>
    <row r="166" spans="2:18" ht="12.75">
      <c r="B166" s="102" t="s">
        <v>124</v>
      </c>
      <c r="C166" s="102" t="s">
        <v>125</v>
      </c>
      <c r="D166" s="106">
        <v>40104</v>
      </c>
      <c r="E166" s="107">
        <v>0.3819444444444444</v>
      </c>
      <c r="F166" s="102" t="s">
        <v>16</v>
      </c>
      <c r="H166" s="102" t="s">
        <v>31</v>
      </c>
      <c r="I166" s="132">
        <v>100</v>
      </c>
      <c r="J166" s="132">
        <v>84.2</v>
      </c>
      <c r="L166" s="132">
        <v>84.2</v>
      </c>
      <c r="P166" s="132">
        <v>9</v>
      </c>
      <c r="R166" s="103" t="s">
        <v>297</v>
      </c>
    </row>
    <row r="167" spans="2:18" s="192" customFormat="1" ht="15">
      <c r="B167" s="193" t="s">
        <v>346</v>
      </c>
      <c r="D167" s="200"/>
      <c r="E167" s="201"/>
      <c r="I167" s="199"/>
      <c r="J167" s="198">
        <f>GEOMEAN(J153:J166)</f>
        <v>59.030951574457205</v>
      </c>
      <c r="K167" s="198"/>
      <c r="L167" s="198">
        <f>GEOMEAN(L153:L166)</f>
        <v>49.644799890476456</v>
      </c>
      <c r="M167" s="198">
        <f>GEOMEAN(M153:M166)</f>
        <v>13.08778779882475</v>
      </c>
      <c r="N167" s="198">
        <f>GEOMEAN(N153:N166)</f>
        <v>13.08778779882475</v>
      </c>
      <c r="O167" s="199"/>
      <c r="P167" s="199"/>
      <c r="R167" s="194"/>
    </row>
    <row r="168" spans="2:16" ht="12.75">
      <c r="B168" s="220"/>
      <c r="C168" s="221"/>
      <c r="D168" s="221"/>
      <c r="E168" s="221"/>
      <c r="F168" s="221"/>
      <c r="G168" s="221"/>
      <c r="H168" s="221"/>
      <c r="I168" s="221"/>
      <c r="J168" s="221"/>
      <c r="K168" s="221"/>
      <c r="L168" s="221"/>
      <c r="M168" s="221"/>
      <c r="N168" s="221"/>
      <c r="O168" s="221"/>
      <c r="P168" s="222"/>
    </row>
    <row r="169" spans="1:18" s="109" customFormat="1" ht="15">
      <c r="A169" s="152"/>
      <c r="B169" s="130" t="s">
        <v>323</v>
      </c>
      <c r="D169" s="111"/>
      <c r="E169" s="111"/>
      <c r="I169" s="133"/>
      <c r="J169" s="135"/>
      <c r="K169" s="135"/>
      <c r="L169" s="135"/>
      <c r="M169" s="133"/>
      <c r="N169" s="133"/>
      <c r="O169" s="133"/>
      <c r="P169" s="133"/>
      <c r="R169" s="110"/>
    </row>
    <row r="170" spans="1:12" ht="12.75">
      <c r="A170" s="102" t="s">
        <v>77</v>
      </c>
      <c r="B170" s="102" t="s">
        <v>78</v>
      </c>
      <c r="C170" s="102" t="s">
        <v>15</v>
      </c>
      <c r="D170" s="106">
        <v>39930</v>
      </c>
      <c r="E170" s="107">
        <v>0.4513888888888889</v>
      </c>
      <c r="F170" s="102" t="s">
        <v>79</v>
      </c>
      <c r="G170" s="102" t="s">
        <v>17</v>
      </c>
      <c r="H170" s="102" t="s">
        <v>38</v>
      </c>
      <c r="I170" s="132">
        <v>100</v>
      </c>
      <c r="J170" s="132">
        <v>160.7</v>
      </c>
      <c r="L170" s="132">
        <v>160.7</v>
      </c>
    </row>
    <row r="171" spans="2:18" ht="12.75">
      <c r="B171" s="102" t="s">
        <v>78</v>
      </c>
      <c r="C171" s="102" t="s">
        <v>91</v>
      </c>
      <c r="D171" s="106">
        <v>39950</v>
      </c>
      <c r="E171" s="107">
        <v>0.4166666666666667</v>
      </c>
      <c r="F171" s="102" t="s">
        <v>33</v>
      </c>
      <c r="G171" s="102" t="s">
        <v>17</v>
      </c>
      <c r="H171" s="102" t="s">
        <v>38</v>
      </c>
      <c r="I171" s="132">
        <v>100</v>
      </c>
      <c r="J171" s="132">
        <v>9.7</v>
      </c>
      <c r="L171" s="132">
        <v>9.7</v>
      </c>
      <c r="R171" s="103" t="s">
        <v>353</v>
      </c>
    </row>
    <row r="172" spans="2:12" ht="12.75">
      <c r="B172" s="102" t="s">
        <v>78</v>
      </c>
      <c r="C172" s="102" t="s">
        <v>91</v>
      </c>
      <c r="D172" s="106">
        <v>39978</v>
      </c>
      <c r="E172" s="107">
        <v>0.3333333333333333</v>
      </c>
      <c r="F172" s="102" t="s">
        <v>33</v>
      </c>
      <c r="G172" s="102" t="s">
        <v>30</v>
      </c>
      <c r="H172" s="102" t="s">
        <v>38</v>
      </c>
      <c r="I172" s="132">
        <v>100</v>
      </c>
      <c r="J172" s="132">
        <v>36.9</v>
      </c>
      <c r="L172" s="132">
        <v>36.9</v>
      </c>
    </row>
    <row r="173" spans="2:16" ht="12.75">
      <c r="B173" s="102" t="s">
        <v>78</v>
      </c>
      <c r="C173" s="102" t="s">
        <v>135</v>
      </c>
      <c r="D173" s="106">
        <v>39992</v>
      </c>
      <c r="E173" s="107">
        <v>0.3680555555555556</v>
      </c>
      <c r="F173" s="102" t="s">
        <v>16</v>
      </c>
      <c r="G173" s="102" t="s">
        <v>30</v>
      </c>
      <c r="H173" s="102" t="s">
        <v>31</v>
      </c>
      <c r="I173" s="132">
        <v>100</v>
      </c>
      <c r="J173" s="132">
        <v>44.8</v>
      </c>
      <c r="L173" s="132">
        <v>44.8</v>
      </c>
      <c r="P173" s="132">
        <v>18.6</v>
      </c>
    </row>
    <row r="174" spans="2:17" ht="12.75">
      <c r="B174" s="102" t="s">
        <v>78</v>
      </c>
      <c r="C174" s="102" t="s">
        <v>91</v>
      </c>
      <c r="D174" s="106">
        <v>40006</v>
      </c>
      <c r="E174" s="107">
        <v>0.3611111111111111</v>
      </c>
      <c r="F174" s="102" t="s">
        <v>16</v>
      </c>
      <c r="G174" s="102" t="s">
        <v>30</v>
      </c>
      <c r="H174" s="102" t="s">
        <v>355</v>
      </c>
      <c r="I174" s="132">
        <v>100</v>
      </c>
      <c r="J174" s="132">
        <v>40.8</v>
      </c>
      <c r="L174" s="132">
        <v>40.8</v>
      </c>
      <c r="P174" s="132">
        <v>17.7</v>
      </c>
      <c r="Q174" s="102">
        <v>39.8</v>
      </c>
    </row>
    <row r="175" spans="2:17" ht="12.75">
      <c r="B175" s="102" t="s">
        <v>78</v>
      </c>
      <c r="C175" s="102" t="s">
        <v>135</v>
      </c>
      <c r="D175" s="106">
        <v>40021</v>
      </c>
      <c r="E175" s="107">
        <v>0.34722222222222227</v>
      </c>
      <c r="F175" s="102" t="s">
        <v>16</v>
      </c>
      <c r="G175" s="102" t="s">
        <v>356</v>
      </c>
      <c r="H175" s="102" t="s">
        <v>31</v>
      </c>
      <c r="I175" s="132">
        <v>100</v>
      </c>
      <c r="J175" s="132">
        <v>365.4</v>
      </c>
      <c r="L175" s="132" t="s">
        <v>392</v>
      </c>
      <c r="Q175" s="102">
        <v>66.5</v>
      </c>
    </row>
    <row r="176" spans="2:18" ht="12.75">
      <c r="B176" s="102" t="s">
        <v>78</v>
      </c>
      <c r="C176" s="102" t="s">
        <v>213</v>
      </c>
      <c r="D176" s="106">
        <v>40034</v>
      </c>
      <c r="E176" s="107">
        <v>0.2916666666666667</v>
      </c>
      <c r="H176" s="102" t="s">
        <v>31</v>
      </c>
      <c r="I176" s="132">
        <v>100</v>
      </c>
      <c r="J176" s="132">
        <v>17.1</v>
      </c>
      <c r="L176" s="132">
        <v>17.1</v>
      </c>
      <c r="P176" s="132">
        <v>20.9</v>
      </c>
      <c r="Q176" s="102">
        <v>53.5</v>
      </c>
      <c r="R176" s="103" t="s">
        <v>215</v>
      </c>
    </row>
    <row r="177" spans="2:17" ht="12.75">
      <c r="B177" s="102" t="s">
        <v>78</v>
      </c>
      <c r="C177" s="102" t="s">
        <v>125</v>
      </c>
      <c r="D177" s="106">
        <v>40048</v>
      </c>
      <c r="E177" s="107">
        <v>0.3055555555555555</v>
      </c>
      <c r="H177" s="102" t="s">
        <v>31</v>
      </c>
      <c r="I177" s="132">
        <v>100</v>
      </c>
      <c r="J177" s="132">
        <v>40.8</v>
      </c>
      <c r="K177" s="132">
        <v>42.8</v>
      </c>
      <c r="L177" s="132">
        <v>40.8</v>
      </c>
      <c r="P177" s="132">
        <v>25</v>
      </c>
      <c r="Q177" s="102">
        <v>72.3</v>
      </c>
    </row>
    <row r="178" spans="2:18" ht="12.75">
      <c r="B178" s="102" t="s">
        <v>78</v>
      </c>
      <c r="C178" s="102" t="s">
        <v>125</v>
      </c>
      <c r="D178" s="106">
        <v>40062</v>
      </c>
      <c r="E178" s="107">
        <v>0.2986111111111111</v>
      </c>
      <c r="F178" s="102" t="s">
        <v>79</v>
      </c>
      <c r="H178" s="102" t="s">
        <v>31</v>
      </c>
      <c r="I178" s="132">
        <v>100</v>
      </c>
      <c r="J178" s="132">
        <v>34.5</v>
      </c>
      <c r="K178" s="132">
        <v>33.6</v>
      </c>
      <c r="L178" s="132">
        <v>34.5</v>
      </c>
      <c r="P178" s="132">
        <v>19.7</v>
      </c>
      <c r="Q178" s="102">
        <v>82</v>
      </c>
      <c r="R178" s="103" t="s">
        <v>253</v>
      </c>
    </row>
    <row r="179" spans="2:17" ht="12.75">
      <c r="B179" s="102" t="s">
        <v>78</v>
      </c>
      <c r="C179" s="102" t="s">
        <v>263</v>
      </c>
      <c r="D179" s="106">
        <v>40076</v>
      </c>
      <c r="E179" s="107">
        <v>0.3090277777777778</v>
      </c>
      <c r="F179" s="102" t="s">
        <v>79</v>
      </c>
      <c r="H179" s="102" t="s">
        <v>31</v>
      </c>
      <c r="I179" s="132">
        <v>100</v>
      </c>
      <c r="J179" s="132">
        <v>14.6</v>
      </c>
      <c r="L179" s="132">
        <v>14.6</v>
      </c>
      <c r="O179" s="132">
        <v>12.2</v>
      </c>
      <c r="P179" s="132">
        <v>17.5</v>
      </c>
      <c r="Q179" s="102">
        <v>93.4</v>
      </c>
    </row>
    <row r="180" spans="2:18" s="104" customFormat="1" ht="12.75">
      <c r="B180" s="104" t="s">
        <v>78</v>
      </c>
      <c r="C180" s="104" t="s">
        <v>161</v>
      </c>
      <c r="D180" s="153">
        <v>40090</v>
      </c>
      <c r="E180" s="154">
        <v>0.30416666666666664</v>
      </c>
      <c r="F180" s="104" t="s">
        <v>16</v>
      </c>
      <c r="G180" s="104" t="s">
        <v>27</v>
      </c>
      <c r="H180" s="104" t="s">
        <v>31</v>
      </c>
      <c r="I180" s="155">
        <v>100</v>
      </c>
      <c r="J180" s="155">
        <v>193.5</v>
      </c>
      <c r="K180" s="155"/>
      <c r="L180" s="155" t="s">
        <v>392</v>
      </c>
      <c r="M180" s="155"/>
      <c r="N180" s="155"/>
      <c r="O180" s="155"/>
      <c r="P180" s="155"/>
      <c r="Q180" s="104">
        <v>89.7</v>
      </c>
      <c r="R180" s="156"/>
    </row>
    <row r="181" spans="2:18" s="104" customFormat="1" ht="12.75">
      <c r="B181" s="104" t="s">
        <v>78</v>
      </c>
      <c r="C181" s="104" t="s">
        <v>161</v>
      </c>
      <c r="D181" s="153">
        <v>40090</v>
      </c>
      <c r="E181" s="154">
        <v>0.30416666666666664</v>
      </c>
      <c r="F181" s="104" t="s">
        <v>16</v>
      </c>
      <c r="G181" s="104" t="s">
        <v>27</v>
      </c>
      <c r="H181" s="104" t="s">
        <v>35</v>
      </c>
      <c r="I181" s="155">
        <v>2.5</v>
      </c>
      <c r="J181" s="155"/>
      <c r="K181" s="155"/>
      <c r="L181" s="155" t="s">
        <v>392</v>
      </c>
      <c r="M181" s="155">
        <v>200</v>
      </c>
      <c r="N181" s="155" t="s">
        <v>392</v>
      </c>
      <c r="O181" s="155"/>
      <c r="P181" s="155"/>
      <c r="R181" s="156"/>
    </row>
    <row r="182" spans="2:18" s="105" customFormat="1" ht="12.75">
      <c r="B182" s="105" t="s">
        <v>78</v>
      </c>
      <c r="C182" s="105" t="s">
        <v>125</v>
      </c>
      <c r="D182" s="144">
        <v>40104</v>
      </c>
      <c r="E182" s="145">
        <v>0.34027777777777773</v>
      </c>
      <c r="F182" s="105" t="s">
        <v>16</v>
      </c>
      <c r="H182" s="105" t="s">
        <v>31</v>
      </c>
      <c r="I182" s="146">
        <v>100</v>
      </c>
      <c r="J182" s="146">
        <v>71.2</v>
      </c>
      <c r="K182" s="146">
        <v>99</v>
      </c>
      <c r="L182" s="146">
        <v>71.2</v>
      </c>
      <c r="M182" s="146"/>
      <c r="N182" s="146"/>
      <c r="O182" s="146"/>
      <c r="P182" s="146">
        <v>8.5</v>
      </c>
      <c r="Q182" s="105">
        <v>105</v>
      </c>
      <c r="R182" s="157" t="s">
        <v>300</v>
      </c>
    </row>
    <row r="183" spans="2:18" s="105" customFormat="1" ht="12.75">
      <c r="B183" s="105" t="s">
        <v>78</v>
      </c>
      <c r="C183" s="105" t="s">
        <v>125</v>
      </c>
      <c r="D183" s="144">
        <v>40104</v>
      </c>
      <c r="E183" s="145">
        <v>0.34027777777777773</v>
      </c>
      <c r="F183" s="105" t="s">
        <v>16</v>
      </c>
      <c r="H183" s="105" t="s">
        <v>35</v>
      </c>
      <c r="I183" s="146">
        <v>2.5</v>
      </c>
      <c r="J183" s="146"/>
      <c r="K183" s="146"/>
      <c r="L183" s="146"/>
      <c r="M183" s="146">
        <v>1</v>
      </c>
      <c r="N183" s="146">
        <v>1</v>
      </c>
      <c r="O183" s="146"/>
      <c r="P183" s="146"/>
      <c r="R183" s="157"/>
    </row>
    <row r="184" spans="2:18" s="192" customFormat="1" ht="15">
      <c r="B184" s="193" t="s">
        <v>343</v>
      </c>
      <c r="D184" s="200"/>
      <c r="E184" s="201"/>
      <c r="I184" s="199"/>
      <c r="J184" s="198">
        <f>GEOMEAN(J170:J183)</f>
        <v>48.879395212610554</v>
      </c>
      <c r="K184" s="198"/>
      <c r="L184" s="198">
        <f>GEOMEAN(L170:L183)</f>
        <v>34.83421573850761</v>
      </c>
      <c r="M184" s="198">
        <f>GEOMEAN(M170:M183)</f>
        <v>14.142135623730947</v>
      </c>
      <c r="N184" s="198">
        <f>GEOMEAN(N170:N183)</f>
        <v>1</v>
      </c>
      <c r="O184" s="199"/>
      <c r="P184" s="199"/>
      <c r="R184" s="194"/>
    </row>
    <row r="185" spans="4:5" ht="12.75">
      <c r="D185" s="106"/>
      <c r="E185" s="106"/>
    </row>
    <row r="186" spans="4:5" ht="12.75">
      <c r="D186" s="106"/>
      <c r="E186" s="106"/>
    </row>
    <row r="187" spans="1:18" ht="12.75">
      <c r="A187" s="120" t="s">
        <v>144</v>
      </c>
      <c r="B187" s="102" t="s">
        <v>138</v>
      </c>
      <c r="C187" s="102" t="s">
        <v>139</v>
      </c>
      <c r="D187" s="106">
        <v>40006</v>
      </c>
      <c r="E187" s="107">
        <v>0.3090277777777778</v>
      </c>
      <c r="F187" s="102" t="s">
        <v>140</v>
      </c>
      <c r="G187" s="102" t="s">
        <v>30</v>
      </c>
      <c r="H187" s="102" t="s">
        <v>141</v>
      </c>
      <c r="I187" s="132">
        <v>100</v>
      </c>
      <c r="R187" s="103" t="s">
        <v>142</v>
      </c>
    </row>
    <row r="189" spans="4:5" ht="12.75">
      <c r="D189" s="106"/>
      <c r="E189" s="106"/>
    </row>
    <row r="190" spans="4:5" ht="12.75">
      <c r="D190" s="106"/>
      <c r="E190" s="106"/>
    </row>
    <row r="191" spans="1:18" ht="12.75">
      <c r="A191" s="120" t="s">
        <v>159</v>
      </c>
      <c r="B191" s="102" t="s">
        <v>145</v>
      </c>
      <c r="C191" s="102" t="s">
        <v>139</v>
      </c>
      <c r="D191" s="106">
        <v>40006</v>
      </c>
      <c r="E191" s="107">
        <v>0.30069444444444443</v>
      </c>
      <c r="F191" s="102" t="s">
        <v>146</v>
      </c>
      <c r="G191" s="102" t="s">
        <v>30</v>
      </c>
      <c r="H191" s="102" t="s">
        <v>141</v>
      </c>
      <c r="I191" s="132">
        <v>100</v>
      </c>
      <c r="R191" s="103" t="s">
        <v>142</v>
      </c>
    </row>
    <row r="194" spans="1:12" ht="12.75">
      <c r="A194" s="120" t="s">
        <v>209</v>
      </c>
      <c r="B194" s="102" t="s">
        <v>210</v>
      </c>
      <c r="C194" s="102" t="s">
        <v>15</v>
      </c>
      <c r="D194" s="106">
        <v>40034</v>
      </c>
      <c r="E194" s="107">
        <v>0.3541666666666667</v>
      </c>
      <c r="H194" s="102" t="s">
        <v>38</v>
      </c>
      <c r="I194" s="132">
        <v>100</v>
      </c>
      <c r="J194" s="132">
        <v>33.1</v>
      </c>
      <c r="K194" s="132">
        <v>28.5</v>
      </c>
      <c r="L194" s="132">
        <v>33.1</v>
      </c>
    </row>
    <row r="195" spans="1:18" s="109" customFormat="1" ht="12.75">
      <c r="A195" s="216" t="s">
        <v>349</v>
      </c>
      <c r="B195" s="216"/>
      <c r="D195" s="111"/>
      <c r="E195" s="112"/>
      <c r="I195" s="133"/>
      <c r="J195" s="135">
        <f>GEOMEAN(J194:J194)</f>
        <v>33.10000000000001</v>
      </c>
      <c r="K195" s="135"/>
      <c r="L195" s="135">
        <f>GEOMEAN(L194:L194)</f>
        <v>33.10000000000001</v>
      </c>
      <c r="M195" s="133"/>
      <c r="N195" s="133"/>
      <c r="O195" s="133"/>
      <c r="P195" s="133"/>
      <c r="R195" s="110"/>
    </row>
    <row r="197" spans="2:18" ht="12.75">
      <c r="B197" s="102" t="s">
        <v>335</v>
      </c>
      <c r="C197" s="102" t="s">
        <v>15</v>
      </c>
      <c r="D197" s="106">
        <v>40062</v>
      </c>
      <c r="E197" s="107">
        <v>0.2916666666666667</v>
      </c>
      <c r="F197" s="102" t="s">
        <v>79</v>
      </c>
      <c r="H197" s="102" t="s">
        <v>38</v>
      </c>
      <c r="I197" s="132">
        <v>100</v>
      </c>
      <c r="J197" s="132">
        <v>13.5</v>
      </c>
      <c r="L197" s="132">
        <v>13.5</v>
      </c>
      <c r="O197" s="132">
        <v>8</v>
      </c>
      <c r="P197" s="132">
        <v>20</v>
      </c>
      <c r="Q197" s="102">
        <v>76.4</v>
      </c>
      <c r="R197" s="103" t="s">
        <v>241</v>
      </c>
    </row>
    <row r="198" spans="1:18" s="109" customFormat="1" ht="12.75">
      <c r="A198" s="216" t="s">
        <v>351</v>
      </c>
      <c r="B198" s="216"/>
      <c r="D198" s="111"/>
      <c r="E198" s="112"/>
      <c r="I198" s="133"/>
      <c r="J198" s="133">
        <v>13.5</v>
      </c>
      <c r="K198" s="133"/>
      <c r="L198" s="133">
        <v>13.5</v>
      </c>
      <c r="M198" s="133"/>
      <c r="N198" s="133"/>
      <c r="O198" s="133"/>
      <c r="P198" s="133"/>
      <c r="R198" s="110"/>
    </row>
    <row r="200" spans="2:18" ht="12.75">
      <c r="B200" s="102" t="s">
        <v>282</v>
      </c>
      <c r="C200" s="102" t="s">
        <v>15</v>
      </c>
      <c r="D200" s="106">
        <v>40091</v>
      </c>
      <c r="E200" s="107">
        <v>0.59375</v>
      </c>
      <c r="F200" s="102" t="s">
        <v>79</v>
      </c>
      <c r="G200" s="102" t="s">
        <v>27</v>
      </c>
      <c r="H200" s="102" t="s">
        <v>38</v>
      </c>
      <c r="I200" s="132">
        <v>100</v>
      </c>
      <c r="J200" s="132">
        <v>1986.3</v>
      </c>
      <c r="K200" s="132">
        <v>2419.6</v>
      </c>
      <c r="R200" s="103" t="s">
        <v>279</v>
      </c>
    </row>
    <row r="201" spans="2:12" ht="12.75">
      <c r="B201" s="102" t="s">
        <v>282</v>
      </c>
      <c r="C201" s="102" t="s">
        <v>15</v>
      </c>
      <c r="D201" s="106">
        <v>40091</v>
      </c>
      <c r="E201" s="107">
        <v>0.59375</v>
      </c>
      <c r="F201" s="102" t="s">
        <v>79</v>
      </c>
      <c r="G201" s="102" t="s">
        <v>27</v>
      </c>
      <c r="H201" s="102" t="s">
        <v>281</v>
      </c>
      <c r="I201" s="132">
        <v>100</v>
      </c>
      <c r="J201" s="102"/>
      <c r="K201" s="132">
        <v>2419.5</v>
      </c>
      <c r="L201" s="102"/>
    </row>
    <row r="202" spans="1:18" s="109" customFormat="1" ht="12.75">
      <c r="A202" s="216" t="s">
        <v>350</v>
      </c>
      <c r="B202" s="216"/>
      <c r="D202" s="110"/>
      <c r="E202" s="110"/>
      <c r="I202" s="133"/>
      <c r="J202" s="135">
        <f>GEOMEAN(J200:J201)</f>
        <v>1986.2999999999997</v>
      </c>
      <c r="K202" s="135"/>
      <c r="L202" s="135" t="e">
        <f>GEOMEAN(L200:L201)</f>
        <v>#NUM!</v>
      </c>
      <c r="M202" s="133"/>
      <c r="N202" s="133"/>
      <c r="O202" s="133"/>
      <c r="P202" s="133"/>
      <c r="R202" s="110"/>
    </row>
    <row r="204" spans="1:18" ht="12.75">
      <c r="A204" s="118" t="s">
        <v>311</v>
      </c>
      <c r="B204" s="118" t="s">
        <v>312</v>
      </c>
      <c r="C204" s="113"/>
      <c r="D204" s="119"/>
      <c r="E204" s="119"/>
      <c r="F204" s="113"/>
      <c r="G204" s="113"/>
      <c r="H204" s="113"/>
      <c r="I204" s="134"/>
      <c r="J204" s="134"/>
      <c r="K204" s="134"/>
      <c r="L204" s="134"/>
      <c r="M204" s="134"/>
      <c r="N204" s="134"/>
      <c r="O204" s="134"/>
      <c r="P204" s="134"/>
      <c r="Q204" s="113"/>
      <c r="R204" s="119"/>
    </row>
    <row r="205" spans="1:18" ht="12.75">
      <c r="A205" s="113" t="s">
        <v>14</v>
      </c>
      <c r="B205" s="113" t="s">
        <v>313</v>
      </c>
      <c r="C205" s="113"/>
      <c r="D205" s="119"/>
      <c r="E205" s="119"/>
      <c r="F205" s="113"/>
      <c r="G205" s="113"/>
      <c r="H205" s="113"/>
      <c r="I205" s="134"/>
      <c r="J205" s="134"/>
      <c r="K205" s="134"/>
      <c r="L205" s="134"/>
      <c r="M205" s="134"/>
      <c r="N205" s="134"/>
      <c r="O205" s="134"/>
      <c r="P205" s="134"/>
      <c r="Q205" s="113"/>
      <c r="R205" s="119"/>
    </row>
    <row r="206" spans="1:18" ht="12.75">
      <c r="A206" s="113" t="s">
        <v>43</v>
      </c>
      <c r="B206" s="113" t="s">
        <v>314</v>
      </c>
      <c r="C206" s="113"/>
      <c r="D206" s="119"/>
      <c r="E206" s="119"/>
      <c r="F206" s="113"/>
      <c r="G206" s="113"/>
      <c r="H206" s="113"/>
      <c r="I206" s="134"/>
      <c r="J206" s="134"/>
      <c r="K206" s="134"/>
      <c r="L206" s="134"/>
      <c r="M206" s="134"/>
      <c r="N206" s="134"/>
      <c r="O206" s="134"/>
      <c r="P206" s="134"/>
      <c r="Q206" s="113"/>
      <c r="R206" s="119"/>
    </row>
    <row r="207" spans="1:18" ht="12.75">
      <c r="A207" s="113" t="s">
        <v>53</v>
      </c>
      <c r="B207" s="113" t="s">
        <v>315</v>
      </c>
      <c r="C207" s="113"/>
      <c r="D207" s="119"/>
      <c r="E207" s="119"/>
      <c r="F207" s="113"/>
      <c r="G207" s="113"/>
      <c r="H207" s="113"/>
      <c r="I207" s="134"/>
      <c r="J207" s="134"/>
      <c r="K207" s="134"/>
      <c r="L207" s="134"/>
      <c r="M207" s="134"/>
      <c r="N207" s="134"/>
      <c r="O207" s="134"/>
      <c r="P207" s="134"/>
      <c r="Q207" s="113"/>
      <c r="R207" s="119"/>
    </row>
    <row r="208" spans="1:18" ht="12.75">
      <c r="A208" s="113" t="s">
        <v>61</v>
      </c>
      <c r="B208" s="113" t="s">
        <v>316</v>
      </c>
      <c r="C208" s="113"/>
      <c r="D208" s="119"/>
      <c r="E208" s="119"/>
      <c r="F208" s="113"/>
      <c r="G208" s="113"/>
      <c r="H208" s="113"/>
      <c r="I208" s="134"/>
      <c r="J208" s="134"/>
      <c r="K208" s="134"/>
      <c r="L208" s="134"/>
      <c r="M208" s="134"/>
      <c r="N208" s="134"/>
      <c r="O208" s="134"/>
      <c r="P208" s="134"/>
      <c r="Q208" s="113"/>
      <c r="R208" s="119"/>
    </row>
    <row r="209" spans="1:18" ht="12.75">
      <c r="A209" s="113" t="s">
        <v>41</v>
      </c>
      <c r="B209" s="113" t="s">
        <v>317</v>
      </c>
      <c r="C209" s="113"/>
      <c r="D209" s="119"/>
      <c r="E209" s="119"/>
      <c r="F209" s="113"/>
      <c r="G209" s="113"/>
      <c r="H209" s="113"/>
      <c r="I209" s="134"/>
      <c r="J209" s="134"/>
      <c r="K209" s="134"/>
      <c r="L209" s="134"/>
      <c r="M209" s="134"/>
      <c r="N209" s="134"/>
      <c r="O209" s="134"/>
      <c r="P209" s="134"/>
      <c r="Q209" s="113"/>
      <c r="R209" s="119"/>
    </row>
    <row r="210" spans="1:18" ht="12.75">
      <c r="A210" s="113" t="s">
        <v>83</v>
      </c>
      <c r="B210" s="113" t="s">
        <v>318</v>
      </c>
      <c r="C210" s="113"/>
      <c r="D210" s="119"/>
      <c r="E210" s="119"/>
      <c r="F210" s="113"/>
      <c r="G210" s="113"/>
      <c r="H210" s="113"/>
      <c r="I210" s="134"/>
      <c r="J210" s="134"/>
      <c r="K210" s="134"/>
      <c r="L210" s="134"/>
      <c r="M210" s="134"/>
      <c r="N210" s="134"/>
      <c r="O210" s="134"/>
      <c r="P210" s="134"/>
      <c r="Q210" s="113"/>
      <c r="R210" s="119"/>
    </row>
    <row r="211" spans="1:18" ht="12.75">
      <c r="A211" s="113" t="s">
        <v>71</v>
      </c>
      <c r="B211" s="113" t="s">
        <v>319</v>
      </c>
      <c r="C211" s="113"/>
      <c r="D211" s="119"/>
      <c r="E211" s="119"/>
      <c r="F211" s="113"/>
      <c r="G211" s="113"/>
      <c r="H211" s="113"/>
      <c r="I211" s="134"/>
      <c r="J211" s="134"/>
      <c r="K211" s="134"/>
      <c r="L211" s="134"/>
      <c r="M211" s="134"/>
      <c r="N211" s="134"/>
      <c r="O211" s="134"/>
      <c r="P211" s="134"/>
      <c r="Q211" s="113"/>
      <c r="R211" s="119"/>
    </row>
    <row r="212" spans="1:18" ht="12.75">
      <c r="A212" s="113" t="s">
        <v>160</v>
      </c>
      <c r="B212" s="113" t="s">
        <v>320</v>
      </c>
      <c r="C212" s="113"/>
      <c r="D212" s="119"/>
      <c r="E212" s="119"/>
      <c r="F212" s="113"/>
      <c r="G212" s="113"/>
      <c r="H212" s="113"/>
      <c r="I212" s="134"/>
      <c r="J212" s="134"/>
      <c r="K212" s="134"/>
      <c r="L212" s="134"/>
      <c r="M212" s="134"/>
      <c r="N212" s="134"/>
      <c r="O212" s="134"/>
      <c r="P212" s="134"/>
      <c r="Q212" s="113"/>
      <c r="R212" s="119"/>
    </row>
    <row r="213" spans="1:18" ht="12.75">
      <c r="A213" s="113" t="s">
        <v>76</v>
      </c>
      <c r="B213" s="113" t="s">
        <v>321</v>
      </c>
      <c r="C213" s="113"/>
      <c r="D213" s="119"/>
      <c r="E213" s="119"/>
      <c r="F213" s="113"/>
      <c r="G213" s="113"/>
      <c r="H213" s="113"/>
      <c r="I213" s="134"/>
      <c r="J213" s="134"/>
      <c r="K213" s="134"/>
      <c r="L213" s="134"/>
      <c r="M213" s="134"/>
      <c r="N213" s="134"/>
      <c r="O213" s="134"/>
      <c r="P213" s="134"/>
      <c r="Q213" s="113"/>
      <c r="R213" s="119"/>
    </row>
    <row r="214" spans="1:18" ht="12.75">
      <c r="A214" s="113" t="s">
        <v>124</v>
      </c>
      <c r="B214" s="113" t="s">
        <v>322</v>
      </c>
      <c r="C214" s="113"/>
      <c r="D214" s="119"/>
      <c r="E214" s="119"/>
      <c r="F214" s="113"/>
      <c r="G214" s="113"/>
      <c r="H214" s="113"/>
      <c r="I214" s="134"/>
      <c r="J214" s="134"/>
      <c r="K214" s="134"/>
      <c r="L214" s="134"/>
      <c r="M214" s="134"/>
      <c r="N214" s="134"/>
      <c r="O214" s="134"/>
      <c r="P214" s="134"/>
      <c r="Q214" s="113"/>
      <c r="R214" s="119"/>
    </row>
    <row r="215" spans="1:18" ht="12.75">
      <c r="A215" s="113" t="s">
        <v>78</v>
      </c>
      <c r="B215" s="113" t="s">
        <v>323</v>
      </c>
      <c r="C215" s="113"/>
      <c r="D215" s="119"/>
      <c r="E215" s="119"/>
      <c r="F215" s="113"/>
      <c r="G215" s="113"/>
      <c r="H215" s="113"/>
      <c r="I215" s="134"/>
      <c r="J215" s="134"/>
      <c r="K215" s="134"/>
      <c r="L215" s="134"/>
      <c r="M215" s="134"/>
      <c r="N215" s="134"/>
      <c r="O215" s="134"/>
      <c r="P215" s="134"/>
      <c r="Q215" s="113"/>
      <c r="R215" s="119"/>
    </row>
    <row r="216" spans="1:18" ht="12.75">
      <c r="A216" s="113"/>
      <c r="B216" s="113"/>
      <c r="C216" s="113"/>
      <c r="D216" s="119"/>
      <c r="E216" s="119"/>
      <c r="F216" s="113"/>
      <c r="G216" s="113"/>
      <c r="H216" s="113"/>
      <c r="I216" s="134"/>
      <c r="J216" s="134"/>
      <c r="K216" s="134"/>
      <c r="L216" s="134"/>
      <c r="M216" s="134"/>
      <c r="N216" s="134"/>
      <c r="O216" s="134"/>
      <c r="P216" s="134"/>
      <c r="Q216" s="113"/>
      <c r="R216" s="119"/>
    </row>
    <row r="217" spans="1:2" ht="12.75">
      <c r="A217" s="115" t="s">
        <v>324</v>
      </c>
      <c r="B217" s="102" t="s">
        <v>325</v>
      </c>
    </row>
    <row r="218" ht="12.75">
      <c r="B218" s="102" t="s">
        <v>326</v>
      </c>
    </row>
    <row r="220" spans="2:18" ht="12.75">
      <c r="B220" s="118" t="s">
        <v>327</v>
      </c>
      <c r="C220" s="113"/>
      <c r="D220" s="119"/>
      <c r="E220" s="119"/>
      <c r="F220" s="113"/>
      <c r="G220" s="113"/>
      <c r="H220" s="113"/>
      <c r="I220" s="134"/>
      <c r="J220" s="134"/>
      <c r="K220" s="134"/>
      <c r="L220" s="134"/>
      <c r="M220" s="134"/>
      <c r="N220" s="134"/>
      <c r="O220" s="134"/>
      <c r="P220" s="134"/>
      <c r="Q220" s="113"/>
      <c r="R220" s="119"/>
    </row>
    <row r="221" spans="1:18" ht="12.75">
      <c r="A221" s="113" t="s">
        <v>13</v>
      </c>
      <c r="B221" s="113" t="s">
        <v>14</v>
      </c>
      <c r="C221" s="113" t="s">
        <v>15</v>
      </c>
      <c r="D221" s="121">
        <v>39930</v>
      </c>
      <c r="E221" s="116">
        <v>0.375</v>
      </c>
      <c r="F221" s="113" t="s">
        <v>16</v>
      </c>
      <c r="G221" s="113" t="s">
        <v>17</v>
      </c>
      <c r="H221" s="113" t="s">
        <v>328</v>
      </c>
      <c r="I221" s="134">
        <v>100</v>
      </c>
      <c r="J221" s="150">
        <v>83.3</v>
      </c>
      <c r="K221" s="150"/>
      <c r="L221" s="150"/>
      <c r="M221" s="134" t="s">
        <v>329</v>
      </c>
      <c r="N221" s="134"/>
      <c r="O221" s="134"/>
      <c r="P221" s="134"/>
      <c r="Q221" s="113"/>
      <c r="R221" s="119"/>
    </row>
    <row r="222" spans="1:18" ht="12.75">
      <c r="A222" s="113"/>
      <c r="B222" s="113" t="s">
        <v>14</v>
      </c>
      <c r="C222" s="113" t="s">
        <v>15</v>
      </c>
      <c r="D222" s="121">
        <v>39930</v>
      </c>
      <c r="E222" s="116">
        <v>0.375</v>
      </c>
      <c r="F222" s="113" t="s">
        <v>16</v>
      </c>
      <c r="G222" s="113" t="s">
        <v>17</v>
      </c>
      <c r="H222" s="113" t="s">
        <v>328</v>
      </c>
      <c r="I222" s="134">
        <v>100</v>
      </c>
      <c r="J222" s="150">
        <v>93.2</v>
      </c>
      <c r="K222" s="150"/>
      <c r="L222" s="150"/>
      <c r="M222" s="134" t="s">
        <v>329</v>
      </c>
      <c r="N222" s="134"/>
      <c r="O222" s="134"/>
      <c r="P222" s="134"/>
      <c r="Q222" s="113"/>
      <c r="R222" s="119"/>
    </row>
    <row r="223" spans="1:18" ht="12.75">
      <c r="A223" s="113"/>
      <c r="B223" s="113" t="s">
        <v>14</v>
      </c>
      <c r="C223" s="113" t="s">
        <v>15</v>
      </c>
      <c r="D223" s="121">
        <v>39930</v>
      </c>
      <c r="E223" s="116">
        <v>0.375</v>
      </c>
      <c r="F223" s="113" t="s">
        <v>16</v>
      </c>
      <c r="G223" s="113" t="s">
        <v>17</v>
      </c>
      <c r="H223" s="113" t="s">
        <v>328</v>
      </c>
      <c r="I223" s="134">
        <v>100</v>
      </c>
      <c r="J223" s="151">
        <v>111.9</v>
      </c>
      <c r="K223" s="151"/>
      <c r="L223" s="151"/>
      <c r="M223" s="134" t="s">
        <v>331</v>
      </c>
      <c r="N223" s="134"/>
      <c r="O223" s="134"/>
      <c r="P223" s="134"/>
      <c r="Q223" s="113"/>
      <c r="R223" s="119"/>
    </row>
    <row r="224" spans="1:18" ht="12.75">
      <c r="A224" s="122"/>
      <c r="B224" s="113" t="s">
        <v>76</v>
      </c>
      <c r="C224" s="113" t="s">
        <v>15</v>
      </c>
      <c r="D224" s="123">
        <v>40021</v>
      </c>
      <c r="E224" s="124">
        <v>0.6180555555555556</v>
      </c>
      <c r="F224" s="113" t="s">
        <v>79</v>
      </c>
      <c r="G224" s="113" t="s">
        <v>17</v>
      </c>
      <c r="H224" s="113" t="s">
        <v>328</v>
      </c>
      <c r="I224" s="134">
        <v>100</v>
      </c>
      <c r="J224" s="150">
        <v>816.4</v>
      </c>
      <c r="K224" s="150"/>
      <c r="L224" s="150"/>
      <c r="M224" s="134" t="s">
        <v>329</v>
      </c>
      <c r="N224" s="134"/>
      <c r="O224" s="134"/>
      <c r="P224" s="134"/>
      <c r="Q224" s="113"/>
      <c r="R224" s="119"/>
    </row>
    <row r="225" spans="1:18" ht="12.75">
      <c r="A225" s="113"/>
      <c r="B225" s="113" t="s">
        <v>76</v>
      </c>
      <c r="C225" s="113" t="s">
        <v>15</v>
      </c>
      <c r="D225" s="123">
        <v>40021</v>
      </c>
      <c r="E225" s="124">
        <v>0.6180555555555556</v>
      </c>
      <c r="F225" s="113" t="s">
        <v>79</v>
      </c>
      <c r="G225" s="113" t="s">
        <v>17</v>
      </c>
      <c r="H225" s="113" t="s">
        <v>328</v>
      </c>
      <c r="I225" s="134">
        <v>100</v>
      </c>
      <c r="J225" s="151">
        <v>816.4</v>
      </c>
      <c r="K225" s="151"/>
      <c r="L225" s="151"/>
      <c r="M225" s="134" t="s">
        <v>333</v>
      </c>
      <c r="N225" s="134"/>
      <c r="O225" s="134"/>
      <c r="P225" s="134"/>
      <c r="Q225" s="113"/>
      <c r="R225" s="119"/>
    </row>
    <row r="226" spans="1:18" ht="12.75">
      <c r="A226" s="113"/>
      <c r="B226" s="113" t="s">
        <v>76</v>
      </c>
      <c r="C226" s="113" t="s">
        <v>15</v>
      </c>
      <c r="D226" s="123">
        <v>40021</v>
      </c>
      <c r="E226" s="124">
        <v>0.6180555555555556</v>
      </c>
      <c r="F226" s="113" t="s">
        <v>79</v>
      </c>
      <c r="G226" s="113" t="s">
        <v>17</v>
      </c>
      <c r="H226" s="113" t="s">
        <v>328</v>
      </c>
      <c r="I226" s="134">
        <v>100</v>
      </c>
      <c r="J226" s="151">
        <v>727</v>
      </c>
      <c r="K226" s="151"/>
      <c r="L226" s="151"/>
      <c r="M226" s="134" t="s">
        <v>332</v>
      </c>
      <c r="N226" s="134"/>
      <c r="O226" s="134"/>
      <c r="P226" s="134"/>
      <c r="Q226" s="113"/>
      <c r="R226" s="119"/>
    </row>
    <row r="227" spans="1:18" ht="12.75">
      <c r="A227" s="113"/>
      <c r="B227" s="113" t="s">
        <v>282</v>
      </c>
      <c r="C227" s="113" t="s">
        <v>15</v>
      </c>
      <c r="D227" s="125">
        <v>40091</v>
      </c>
      <c r="E227" s="116">
        <v>0.59375</v>
      </c>
      <c r="F227" s="113" t="s">
        <v>79</v>
      </c>
      <c r="G227" s="113" t="s">
        <v>27</v>
      </c>
      <c r="H227" s="113" t="s">
        <v>328</v>
      </c>
      <c r="I227" s="134">
        <v>100</v>
      </c>
      <c r="J227" s="151">
        <v>1986.3</v>
      </c>
      <c r="K227" s="151"/>
      <c r="L227" s="151"/>
      <c r="M227" s="134" t="s">
        <v>368</v>
      </c>
      <c r="N227" s="134"/>
      <c r="O227" s="134"/>
      <c r="P227" s="134"/>
      <c r="Q227" s="113"/>
      <c r="R227" s="119" t="s">
        <v>279</v>
      </c>
    </row>
    <row r="228" spans="1:18" ht="12.75">
      <c r="A228" s="113"/>
      <c r="B228" s="113" t="s">
        <v>282</v>
      </c>
      <c r="C228" s="113" t="s">
        <v>15</v>
      </c>
      <c r="D228" s="125">
        <v>40091</v>
      </c>
      <c r="E228" s="116">
        <v>0.59375</v>
      </c>
      <c r="F228" s="113" t="s">
        <v>79</v>
      </c>
      <c r="G228" s="113" t="s">
        <v>27</v>
      </c>
      <c r="H228" s="113" t="s">
        <v>328</v>
      </c>
      <c r="I228" s="134">
        <v>100</v>
      </c>
      <c r="J228" s="151">
        <v>2419.6</v>
      </c>
      <c r="K228" s="151"/>
      <c r="L228" s="151"/>
      <c r="M228" s="134" t="s">
        <v>367</v>
      </c>
      <c r="N228" s="134"/>
      <c r="O228" s="134"/>
      <c r="P228" s="134"/>
      <c r="Q228" s="113"/>
      <c r="R228" s="119"/>
    </row>
    <row r="229" spans="1:18" ht="12.75">
      <c r="A229" s="113"/>
      <c r="B229" s="113" t="s">
        <v>282</v>
      </c>
      <c r="C229" s="113" t="s">
        <v>15</v>
      </c>
      <c r="D229" s="125">
        <v>40091</v>
      </c>
      <c r="E229" s="116">
        <v>0.59375</v>
      </c>
      <c r="F229" s="113" t="s">
        <v>79</v>
      </c>
      <c r="G229" s="113" t="s">
        <v>27</v>
      </c>
      <c r="H229" s="113" t="s">
        <v>328</v>
      </c>
      <c r="I229" s="134">
        <v>100</v>
      </c>
      <c r="J229" s="150">
        <v>2419.5</v>
      </c>
      <c r="K229" s="150"/>
      <c r="L229" s="150"/>
      <c r="M229" s="134" t="s">
        <v>329</v>
      </c>
      <c r="N229" s="134"/>
      <c r="O229" s="134"/>
      <c r="P229" s="134"/>
      <c r="Q229" s="113"/>
      <c r="R229" s="119"/>
    </row>
    <row r="230" spans="1:18" ht="12.75">
      <c r="A230" s="113"/>
      <c r="B230" s="113"/>
      <c r="C230" s="113"/>
      <c r="D230" s="119"/>
      <c r="E230" s="119"/>
      <c r="F230" s="113"/>
      <c r="G230" s="113"/>
      <c r="H230" s="113"/>
      <c r="I230" s="134"/>
      <c r="J230" s="134"/>
      <c r="K230" s="134"/>
      <c r="L230" s="134"/>
      <c r="M230" s="134"/>
      <c r="N230" s="134"/>
      <c r="O230" s="134"/>
      <c r="P230" s="134"/>
      <c r="Q230" s="113"/>
      <c r="R230" s="119"/>
    </row>
  </sheetData>
  <sheetProtection/>
  <mergeCells count="18">
    <mergeCell ref="B86:Q86"/>
    <mergeCell ref="A195:B195"/>
    <mergeCell ref="A198:B198"/>
    <mergeCell ref="A202:B202"/>
    <mergeCell ref="B81:Q81"/>
    <mergeCell ref="B168:P168"/>
    <mergeCell ref="B151:N151"/>
    <mergeCell ref="B134:P134"/>
    <mergeCell ref="O151:P151"/>
    <mergeCell ref="B113:Q113"/>
    <mergeCell ref="B101:Q101"/>
    <mergeCell ref="B65:Q65"/>
    <mergeCell ref="B48:Q48"/>
    <mergeCell ref="B26:Q26"/>
    <mergeCell ref="B1:H1"/>
    <mergeCell ref="O1:P1"/>
    <mergeCell ref="J1:L1"/>
    <mergeCell ref="M1:N1"/>
  </mergeCells>
  <printOptions/>
  <pageMargins left="0.3" right="0.3" top="0.9" bottom="0.44" header="0.3" footer="0.3"/>
  <pageSetup horizontalDpi="600" verticalDpi="600" orientation="landscape" r:id="rId1"/>
  <headerFooter alignWithMargins="0">
    <oddHeader>&amp;CAndroscoggin River 2009 E.coli
Class B Evaluation Data
(* = value not used; taken during heavy rain event)</oddHeader>
  </headerFooter>
  <rowBreaks count="6" manualBreakCount="6">
    <brk id="26" max="255" man="1"/>
    <brk id="48" max="255" man="1"/>
    <brk id="81" max="255" man="1"/>
    <brk id="113" max="255" man="1"/>
    <brk id="134" max="255" man="1"/>
    <brk id="168" max="255" man="1"/>
  </rowBreaks>
</worksheet>
</file>

<file path=xl/worksheets/sheet3.xml><?xml version="1.0" encoding="utf-8"?>
<worksheet xmlns="http://schemas.openxmlformats.org/spreadsheetml/2006/main" xmlns:r="http://schemas.openxmlformats.org/officeDocument/2006/relationships">
  <dimension ref="A1:N15"/>
  <sheetViews>
    <sheetView zoomScalePageLayoutView="0" workbookViewId="0" topLeftCell="B1">
      <selection activeCell="M16" sqref="M16"/>
    </sheetView>
  </sheetViews>
  <sheetFormatPr defaultColWidth="9.140625" defaultRowHeight="12.75"/>
  <cols>
    <col min="1" max="1" width="28.57421875" style="92" customWidth="1"/>
    <col min="3" max="4" width="14.00390625" style="89" customWidth="1"/>
    <col min="5" max="5" width="2.57421875" style="89" customWidth="1"/>
    <col min="6" max="8" width="14.00390625" style="89" customWidth="1"/>
    <col min="9" max="9" width="2.7109375" style="89" customWidth="1"/>
    <col min="10" max="10" width="14.00390625" style="89" customWidth="1"/>
    <col min="11" max="11" width="14.7109375" style="89" customWidth="1"/>
    <col min="12" max="12" width="2.28125" style="0" customWidth="1"/>
    <col min="13" max="13" width="18.00390625" style="0" customWidth="1"/>
    <col min="14" max="14" width="21.7109375" style="0" customWidth="1"/>
    <col min="15" max="15" width="17.421875" style="0" customWidth="1"/>
    <col min="16" max="16" width="16.8515625" style="0" customWidth="1"/>
    <col min="17" max="17" width="14.00390625" style="0" customWidth="1"/>
  </cols>
  <sheetData>
    <row r="1" spans="3:14" ht="12.75">
      <c r="C1" s="89" t="s">
        <v>377</v>
      </c>
      <c r="F1" s="89" t="s">
        <v>377</v>
      </c>
      <c r="J1" s="89" t="s">
        <v>378</v>
      </c>
      <c r="K1" s="89">
        <v>256</v>
      </c>
      <c r="M1" s="89" t="s">
        <v>378</v>
      </c>
      <c r="N1" s="89">
        <v>256</v>
      </c>
    </row>
    <row r="2" spans="3:14" ht="13.5" customHeight="1">
      <c r="C2" s="93" t="s">
        <v>372</v>
      </c>
      <c r="F2" s="93" t="s">
        <v>372</v>
      </c>
      <c r="J2" s="91" t="s">
        <v>372</v>
      </c>
      <c r="M2" s="91" t="s">
        <v>372</v>
      </c>
      <c r="N2" s="89"/>
    </row>
    <row r="3" spans="3:14" ht="12.75">
      <c r="C3" s="93" t="s">
        <v>371</v>
      </c>
      <c r="D3" s="91"/>
      <c r="E3" s="91"/>
      <c r="F3" s="93" t="s">
        <v>380</v>
      </c>
      <c r="G3" s="91"/>
      <c r="H3" s="91"/>
      <c r="J3" s="93" t="s">
        <v>371</v>
      </c>
      <c r="M3" s="93" t="s">
        <v>380</v>
      </c>
      <c r="N3" s="89"/>
    </row>
    <row r="4" spans="3:14" ht="29.25" customHeight="1">
      <c r="C4" s="91" t="s">
        <v>369</v>
      </c>
      <c r="D4" s="91" t="s">
        <v>370</v>
      </c>
      <c r="E4" s="91"/>
      <c r="F4" s="91" t="s">
        <v>369</v>
      </c>
      <c r="G4" s="91" t="s">
        <v>370</v>
      </c>
      <c r="H4" s="91"/>
      <c r="I4" s="91"/>
      <c r="J4" s="87" t="s">
        <v>365</v>
      </c>
      <c r="K4" s="87" t="s">
        <v>379</v>
      </c>
      <c r="M4" s="87" t="s">
        <v>365</v>
      </c>
      <c r="N4" s="87" t="s">
        <v>381</v>
      </c>
    </row>
    <row r="5" spans="1:13" ht="12.75">
      <c r="A5" s="94" t="s">
        <v>313</v>
      </c>
      <c r="B5" s="90" t="s">
        <v>14</v>
      </c>
      <c r="C5" s="95">
        <f>'DO Data'!K14</f>
        <v>8.33159040506675</v>
      </c>
      <c r="F5" s="95">
        <f>'DO Data'!M14</f>
        <v>8.612540263753615</v>
      </c>
      <c r="G5" s="95"/>
      <c r="J5" s="97">
        <f>'E. Coli Data'!J25</f>
        <v>83.84428178417588</v>
      </c>
      <c r="K5" s="95">
        <f>'E. Coli Data'!M25</f>
        <v>53.413696238193616</v>
      </c>
      <c r="M5" s="98" t="e">
        <f>'E. Coli Data'!#REF!</f>
        <v>#REF!</v>
      </c>
    </row>
    <row r="6" spans="1:13" ht="12.75">
      <c r="A6" s="94" t="s">
        <v>314</v>
      </c>
      <c r="B6" s="90" t="s">
        <v>43</v>
      </c>
      <c r="D6" s="95">
        <f>'DO Data'!N28</f>
        <v>8.232775851563341</v>
      </c>
      <c r="E6" s="95"/>
      <c r="F6" s="95"/>
      <c r="G6" s="95">
        <f>'DO Data'!P28</f>
        <v>8.232775851563341</v>
      </c>
      <c r="H6" s="95"/>
      <c r="I6" s="95"/>
      <c r="J6" s="97">
        <f>'E. Coli Data'!J47</f>
        <v>77.66566469273961</v>
      </c>
      <c r="K6" s="95">
        <f>'E. Coli Data'!M47</f>
        <v>20.408398284300926</v>
      </c>
      <c r="M6" s="98" t="e">
        <f>'E. Coli Data'!#REF!</f>
        <v>#REF!</v>
      </c>
    </row>
    <row r="7" spans="1:13" ht="12.75">
      <c r="A7" s="94" t="s">
        <v>315</v>
      </c>
      <c r="B7" s="90" t="s">
        <v>53</v>
      </c>
      <c r="D7" s="95">
        <f>'DO Data'!N43</f>
        <v>8.176670847116002</v>
      </c>
      <c r="E7" s="95"/>
      <c r="F7" s="95"/>
      <c r="G7" s="95">
        <f>'DO Data'!Q43</f>
        <v>9.380831519646861</v>
      </c>
      <c r="H7" s="95"/>
      <c r="J7" s="95">
        <f>'E. Coli Data'!J64</f>
        <v>48.05500601139543</v>
      </c>
      <c r="K7" s="95">
        <f>'E. Coli Data'!M64</f>
        <v>183.30302779823364</v>
      </c>
      <c r="M7" s="98" t="e">
        <f>'E. Coli Data'!#REF!</f>
        <v>#REF!</v>
      </c>
    </row>
    <row r="8" spans="1:13" ht="12.75">
      <c r="A8" s="94" t="s">
        <v>316</v>
      </c>
      <c r="B8" s="90" t="s">
        <v>61</v>
      </c>
      <c r="D8" s="95">
        <f>'DO Data'!N57</f>
        <v>8.372873373167655</v>
      </c>
      <c r="E8" s="95"/>
      <c r="F8" s="95"/>
      <c r="G8" s="95">
        <f>'DO Data'!P57</f>
        <v>8.332857059038412</v>
      </c>
      <c r="H8" s="95"/>
      <c r="J8" s="95">
        <f>'E. Coli Data'!J80</f>
        <v>48.14183397465398</v>
      </c>
      <c r="K8" s="95">
        <f>'E. Coli Data'!M80</f>
        <v>1</v>
      </c>
      <c r="M8" s="98" t="e">
        <f>'E. Coli Data'!#REF!</f>
        <v>#REF!</v>
      </c>
    </row>
    <row r="9" spans="1:13" ht="12.75">
      <c r="A9" s="94" t="s">
        <v>317</v>
      </c>
      <c r="B9" s="90" t="s">
        <v>41</v>
      </c>
      <c r="J9" s="95">
        <f>'E. Coli Data'!J85</f>
        <v>40.6120671722088</v>
      </c>
      <c r="M9" s="98" t="e">
        <f>'E. Coli Data'!#REF!</f>
        <v>#REF!</v>
      </c>
    </row>
    <row r="10" spans="1:13" ht="12.75">
      <c r="A10" s="94" t="s">
        <v>318</v>
      </c>
      <c r="B10" s="90" t="s">
        <v>83</v>
      </c>
      <c r="D10" s="95">
        <f>'DO Data'!N72</f>
        <v>8.284277714695124</v>
      </c>
      <c r="E10" s="95"/>
      <c r="F10" s="95"/>
      <c r="G10" s="95">
        <f>'DO Data'!P72</f>
        <v>8.233729097974514</v>
      </c>
      <c r="H10" s="95"/>
      <c r="J10" s="95">
        <f>'E. Coli Data'!J100</f>
        <v>53.115815495596785</v>
      </c>
      <c r="K10" s="95">
        <f>'E. Coli Data'!M100</f>
        <v>40</v>
      </c>
      <c r="M10" s="98" t="e">
        <f>'E. Coli Data'!#REF!</f>
        <v>#REF!</v>
      </c>
    </row>
    <row r="11" spans="1:13" ht="12.75">
      <c r="A11" s="94" t="s">
        <v>319</v>
      </c>
      <c r="B11" s="90" t="s">
        <v>71</v>
      </c>
      <c r="D11" s="95">
        <f>'DO Data'!N78</f>
        <v>8.542541059274296</v>
      </c>
      <c r="E11" s="95"/>
      <c r="F11" s="95"/>
      <c r="G11" s="95">
        <f>'DO Data'!P78</f>
        <v>8.542541059274296</v>
      </c>
      <c r="H11" s="95"/>
      <c r="J11" s="97">
        <f>'E. Coli Data'!J112</f>
        <v>64.38340202069574</v>
      </c>
      <c r="M11" s="98" t="e">
        <f>'E. Coli Data'!#REF!</f>
        <v>#REF!</v>
      </c>
    </row>
    <row r="12" spans="1:13" ht="12.75">
      <c r="A12" s="94" t="s">
        <v>320</v>
      </c>
      <c r="B12" s="90" t="s">
        <v>160</v>
      </c>
      <c r="D12" s="95">
        <f>'DO Data'!N95</f>
        <v>8.389280411361502</v>
      </c>
      <c r="E12" s="95"/>
      <c r="F12" s="95"/>
      <c r="G12" s="95">
        <f>'DO Data'!P95</f>
        <v>8.313899533138883</v>
      </c>
      <c r="H12" s="95"/>
      <c r="J12" s="97">
        <f>'E. Coli Data'!J133</f>
        <v>74.49374014745848</v>
      </c>
      <c r="K12" s="95">
        <f>'E. Coli Data'!M133</f>
        <v>94.08632180197387</v>
      </c>
      <c r="M12" s="98" t="e">
        <f>'E. Coli Data'!#REF!</f>
        <v>#REF!</v>
      </c>
    </row>
    <row r="13" spans="1:13" ht="12.75">
      <c r="A13" s="94" t="s">
        <v>321</v>
      </c>
      <c r="B13" s="90" t="s">
        <v>76</v>
      </c>
      <c r="D13" s="95">
        <f>'DO Data'!N104</f>
        <v>8.186695984943729</v>
      </c>
      <c r="E13" s="95"/>
      <c r="F13" s="95"/>
      <c r="G13" s="95">
        <f>'DO Data'!P104</f>
        <v>8.164221468521877</v>
      </c>
      <c r="H13" s="95"/>
      <c r="J13" s="97">
        <f>'E. Coli Data'!J150</f>
        <v>71.40866204396211</v>
      </c>
      <c r="K13" s="95">
        <f>'E. Coli Data'!M150</f>
        <v>40</v>
      </c>
      <c r="M13" s="98" t="e">
        <f>'E. Coli Data'!#REF!</f>
        <v>#REF!</v>
      </c>
    </row>
    <row r="14" spans="1:13" ht="12.75">
      <c r="A14" s="94" t="s">
        <v>322</v>
      </c>
      <c r="B14" s="90" t="s">
        <v>124</v>
      </c>
      <c r="D14" s="95">
        <f>'DO Data'!N117</f>
        <v>8.797754342052883</v>
      </c>
      <c r="E14" s="95"/>
      <c r="F14" s="95"/>
      <c r="G14" s="95">
        <f>'DO Data'!P117</f>
        <v>8.679906570697355</v>
      </c>
      <c r="H14" s="95"/>
      <c r="J14" s="95">
        <f>'E. Coli Data'!J167</f>
        <v>59.030951574457205</v>
      </c>
      <c r="K14" s="95">
        <f>'E. Coli Data'!M167</f>
        <v>13.08778779882475</v>
      </c>
      <c r="M14" s="98" t="e">
        <f>'E. Coli Data'!#REF!</f>
        <v>#REF!</v>
      </c>
    </row>
    <row r="15" spans="1:13" ht="12.75">
      <c r="A15" s="94" t="s">
        <v>323</v>
      </c>
      <c r="B15" s="90" t="s">
        <v>78</v>
      </c>
      <c r="D15" s="95">
        <f>'DO Data'!N132</f>
        <v>8.616466310146366</v>
      </c>
      <c r="E15" s="95"/>
      <c r="F15" s="95"/>
      <c r="G15" s="95">
        <f>'DO Data'!P132</f>
        <v>8.504827540837821</v>
      </c>
      <c r="H15" s="95"/>
      <c r="J15" s="95">
        <f>'E. Coli Data'!J184</f>
        <v>48.879395212610554</v>
      </c>
      <c r="K15" s="95">
        <f>'E. Coli Data'!M184</f>
        <v>14.142135623730947</v>
      </c>
      <c r="M15" s="98" t="e">
        <f>'E. Coli Data'!#REF!</f>
        <v>#REF!</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W265"/>
  <sheetViews>
    <sheetView zoomScalePageLayoutView="0" workbookViewId="0" topLeftCell="A1">
      <pane ySplit="2" topLeftCell="BM238" activePane="bottomLeft" state="frozen"/>
      <selection pane="topLeft" activeCell="A1" sqref="A1"/>
      <selection pane="bottomLeft" activeCell="B229" sqref="B229"/>
    </sheetView>
  </sheetViews>
  <sheetFormatPr defaultColWidth="8.00390625" defaultRowHeight="12.75"/>
  <cols>
    <col min="1" max="1" width="7.57421875" style="1" customWidth="1"/>
    <col min="2" max="2" width="13.00390625" style="1" customWidth="1"/>
    <col min="3" max="3" width="13.8515625" style="1" customWidth="1"/>
    <col min="4" max="4" width="11.00390625" style="1" customWidth="1"/>
    <col min="5" max="5" width="15.00390625" style="1" customWidth="1"/>
    <col min="6" max="6" width="11.57421875" style="1" customWidth="1"/>
    <col min="7" max="7" width="15.00390625" style="1" customWidth="1"/>
    <col min="8" max="8" width="15.140625" style="1" customWidth="1"/>
    <col min="9" max="9" width="8.140625" style="1" customWidth="1"/>
    <col min="10" max="10" width="15.28125" style="1" customWidth="1"/>
    <col min="11" max="11" width="15.00390625" style="1" customWidth="1"/>
    <col min="12" max="12" width="13.140625" style="1" customWidth="1"/>
    <col min="13" max="13" width="11.421875" style="1" customWidth="1"/>
    <col min="14" max="14" width="13.57421875" style="1" customWidth="1"/>
    <col min="15" max="15" width="12.8515625" style="1" customWidth="1"/>
    <col min="16" max="16" width="6.8515625" style="1" customWidth="1"/>
    <col min="17" max="18" width="13.00390625" style="1" customWidth="1"/>
    <col min="19" max="16384" width="8.00390625" style="1" customWidth="1"/>
  </cols>
  <sheetData>
    <row r="1" spans="1:23" ht="12.75">
      <c r="A1" s="10"/>
      <c r="B1" s="10" t="s">
        <v>0</v>
      </c>
      <c r="C1" s="10" t="s">
        <v>1</v>
      </c>
      <c r="D1" s="10" t="s">
        <v>2</v>
      </c>
      <c r="E1" s="10" t="s">
        <v>3</v>
      </c>
      <c r="F1" s="10" t="s">
        <v>4</v>
      </c>
      <c r="G1" s="34" t="s">
        <v>5</v>
      </c>
      <c r="H1" s="10" t="s">
        <v>6</v>
      </c>
      <c r="I1" s="10" t="s">
        <v>7</v>
      </c>
      <c r="J1" s="10" t="s">
        <v>8</v>
      </c>
      <c r="K1" s="10" t="s">
        <v>103</v>
      </c>
      <c r="L1" s="10" t="s">
        <v>336</v>
      </c>
      <c r="M1" s="27" t="s">
        <v>365</v>
      </c>
      <c r="N1" s="29" t="s">
        <v>307</v>
      </c>
      <c r="O1" s="10" t="s">
        <v>308</v>
      </c>
      <c r="P1" s="10" t="s">
        <v>9</v>
      </c>
      <c r="Q1" s="10" t="s">
        <v>10</v>
      </c>
      <c r="R1" s="1" t="s">
        <v>359</v>
      </c>
      <c r="S1" s="1" t="s">
        <v>105</v>
      </c>
      <c r="T1" s="1" t="s">
        <v>106</v>
      </c>
      <c r="U1" s="39" t="s">
        <v>107</v>
      </c>
      <c r="V1" s="81" t="s">
        <v>108</v>
      </c>
      <c r="W1" s="1" t="s">
        <v>111</v>
      </c>
    </row>
    <row r="2" spans="7:22" ht="12.75">
      <c r="G2" s="35" t="s">
        <v>366</v>
      </c>
      <c r="I2" s="1" t="s">
        <v>11</v>
      </c>
      <c r="J2" s="1" t="s">
        <v>101</v>
      </c>
      <c r="K2" s="1" t="s">
        <v>102</v>
      </c>
      <c r="L2" s="1" t="s">
        <v>363</v>
      </c>
      <c r="M2" s="28" t="s">
        <v>364</v>
      </c>
      <c r="N2" s="30" t="s">
        <v>362</v>
      </c>
      <c r="O2" s="1" t="s">
        <v>12</v>
      </c>
      <c r="R2" s="25" t="s">
        <v>357</v>
      </c>
      <c r="S2" s="25" t="s">
        <v>358</v>
      </c>
      <c r="T2" s="25"/>
      <c r="U2" s="1" t="s">
        <v>109</v>
      </c>
      <c r="V2" s="1" t="s">
        <v>109</v>
      </c>
    </row>
    <row r="3" ht="12.75">
      <c r="R3" s="32" t="s">
        <v>360</v>
      </c>
    </row>
    <row r="4" spans="1:16" ht="12.75">
      <c r="A4" s="1" t="s">
        <v>13</v>
      </c>
      <c r="B4" s="1" t="s">
        <v>14</v>
      </c>
      <c r="C4" s="1" t="s">
        <v>15</v>
      </c>
      <c r="D4" s="38">
        <v>39930</v>
      </c>
      <c r="E4" s="5">
        <v>0.375</v>
      </c>
      <c r="F4" s="1" t="s">
        <v>16</v>
      </c>
      <c r="G4" s="1" t="s">
        <v>17</v>
      </c>
      <c r="H4" s="1" t="s">
        <v>18</v>
      </c>
      <c r="I4" s="1">
        <v>100</v>
      </c>
      <c r="J4" s="1" t="s">
        <v>20</v>
      </c>
      <c r="K4" s="1">
        <v>1203.3</v>
      </c>
      <c r="L4" s="1" t="s">
        <v>19</v>
      </c>
      <c r="M4" s="39">
        <v>83.3</v>
      </c>
      <c r="P4" s="1" t="s">
        <v>21</v>
      </c>
    </row>
    <row r="5" spans="2:16" ht="12.75">
      <c r="B5" s="1" t="s">
        <v>14</v>
      </c>
      <c r="C5" s="1" t="s">
        <v>15</v>
      </c>
      <c r="D5" s="38">
        <v>39930</v>
      </c>
      <c r="E5" s="5">
        <v>0.375</v>
      </c>
      <c r="F5" s="1" t="s">
        <v>16</v>
      </c>
      <c r="G5" s="1" t="s">
        <v>17</v>
      </c>
      <c r="H5" s="1" t="s">
        <v>22</v>
      </c>
      <c r="I5" s="1">
        <v>100</v>
      </c>
      <c r="J5" s="1" t="s">
        <v>24</v>
      </c>
      <c r="K5" s="1">
        <v>1119.9</v>
      </c>
      <c r="L5" s="1" t="s">
        <v>23</v>
      </c>
      <c r="M5" s="39">
        <v>93.2</v>
      </c>
      <c r="P5" s="1" t="s">
        <v>21</v>
      </c>
    </row>
    <row r="6" spans="2:16" ht="12.75">
      <c r="B6" s="1" t="s">
        <v>14</v>
      </c>
      <c r="C6" s="1" t="s">
        <v>25</v>
      </c>
      <c r="D6" s="40">
        <v>39950</v>
      </c>
      <c r="E6" s="5">
        <v>0.3333333333333333</v>
      </c>
      <c r="F6" s="1" t="s">
        <v>26</v>
      </c>
      <c r="G6" s="1" t="s">
        <v>27</v>
      </c>
      <c r="H6" s="1" t="s">
        <v>18</v>
      </c>
      <c r="I6" s="1">
        <v>100</v>
      </c>
      <c r="J6" s="1" t="s">
        <v>29</v>
      </c>
      <c r="K6" s="1">
        <v>275.5</v>
      </c>
      <c r="L6" s="1" t="s">
        <v>28</v>
      </c>
      <c r="M6" s="33">
        <v>50.4</v>
      </c>
      <c r="P6" s="1" t="s">
        <v>21</v>
      </c>
    </row>
    <row r="7" spans="2:16" ht="12.75">
      <c r="B7" s="1" t="s">
        <v>14</v>
      </c>
      <c r="C7" s="1" t="s">
        <v>25</v>
      </c>
      <c r="D7" s="41">
        <v>39978</v>
      </c>
      <c r="E7" s="5">
        <v>0.34027777777777773</v>
      </c>
      <c r="F7" s="1" t="s">
        <v>26</v>
      </c>
      <c r="G7" s="1" t="s">
        <v>30</v>
      </c>
      <c r="H7" s="1" t="s">
        <v>31</v>
      </c>
      <c r="I7" s="1">
        <v>100</v>
      </c>
      <c r="J7" s="1" t="s">
        <v>32</v>
      </c>
      <c r="K7" s="1">
        <v>2419.6</v>
      </c>
      <c r="L7" s="1" t="s">
        <v>93</v>
      </c>
      <c r="M7" s="28">
        <v>85.7</v>
      </c>
      <c r="N7" s="28"/>
      <c r="P7" s="1" t="s">
        <v>21</v>
      </c>
    </row>
    <row r="8" spans="2:16" ht="12.75">
      <c r="B8" s="1" t="s">
        <v>14</v>
      </c>
      <c r="C8" s="1" t="s">
        <v>25</v>
      </c>
      <c r="D8" s="41">
        <v>39978</v>
      </c>
      <c r="E8" s="5">
        <v>0.34027777777777773</v>
      </c>
      <c r="F8" s="1" t="s">
        <v>33</v>
      </c>
      <c r="G8" s="1" t="s">
        <v>34</v>
      </c>
      <c r="H8" s="1" t="s">
        <v>35</v>
      </c>
      <c r="I8" s="1">
        <v>2.5</v>
      </c>
      <c r="M8" s="28"/>
      <c r="N8" s="28">
        <v>960</v>
      </c>
      <c r="O8" s="1">
        <v>3080</v>
      </c>
      <c r="P8" s="1" t="s">
        <v>21</v>
      </c>
    </row>
    <row r="9" spans="2:22" ht="12.75">
      <c r="B9" s="1" t="s">
        <v>14</v>
      </c>
      <c r="C9" s="1" t="s">
        <v>25</v>
      </c>
      <c r="D9" s="49">
        <v>39992</v>
      </c>
      <c r="E9" s="5">
        <v>0.3298611111111111</v>
      </c>
      <c r="F9" s="1" t="s">
        <v>16</v>
      </c>
      <c r="G9" s="1" t="s">
        <v>17</v>
      </c>
      <c r="H9" s="1" t="s">
        <v>31</v>
      </c>
      <c r="I9" s="1">
        <v>100</v>
      </c>
      <c r="J9" s="1" t="s">
        <v>81</v>
      </c>
      <c r="K9" s="1">
        <v>427</v>
      </c>
      <c r="L9" s="1" t="s">
        <v>104</v>
      </c>
      <c r="M9" s="48">
        <v>42</v>
      </c>
      <c r="N9" s="48"/>
      <c r="P9" s="1" t="s">
        <v>21</v>
      </c>
      <c r="Q9" s="48"/>
      <c r="R9" s="25">
        <v>8.4</v>
      </c>
      <c r="S9" s="48"/>
      <c r="U9" s="1">
        <v>16.5</v>
      </c>
      <c r="V9" s="1">
        <v>18.5</v>
      </c>
    </row>
    <row r="10" spans="2:19" ht="12.75">
      <c r="B10" s="1" t="s">
        <v>14</v>
      </c>
      <c r="C10" s="1" t="s">
        <v>25</v>
      </c>
      <c r="D10" s="49">
        <v>39992</v>
      </c>
      <c r="E10" s="5">
        <v>0.3298611111111111</v>
      </c>
      <c r="F10" s="1" t="s">
        <v>16</v>
      </c>
      <c r="G10" s="1" t="s">
        <v>17</v>
      </c>
      <c r="H10" s="1" t="s">
        <v>35</v>
      </c>
      <c r="I10" s="1">
        <v>2.5</v>
      </c>
      <c r="M10" s="48"/>
      <c r="N10" s="48">
        <v>40</v>
      </c>
      <c r="O10" s="1">
        <v>920</v>
      </c>
      <c r="P10" s="1" t="s">
        <v>21</v>
      </c>
      <c r="Q10" s="48"/>
      <c r="S10" s="48"/>
    </row>
    <row r="11" spans="2:22" ht="12.75">
      <c r="B11" s="1" t="s">
        <v>14</v>
      </c>
      <c r="C11" s="1" t="s">
        <v>25</v>
      </c>
      <c r="D11" s="52">
        <v>40006</v>
      </c>
      <c r="E11" s="5">
        <v>0.3333333333333333</v>
      </c>
      <c r="F11" s="1" t="s">
        <v>16</v>
      </c>
      <c r="G11" s="1" t="s">
        <v>27</v>
      </c>
      <c r="H11" s="1" t="s">
        <v>31</v>
      </c>
      <c r="I11" s="1">
        <v>100</v>
      </c>
      <c r="J11" s="1" t="s">
        <v>121</v>
      </c>
      <c r="K11" s="1">
        <v>1986.3</v>
      </c>
      <c r="L11" s="1" t="s">
        <v>147</v>
      </c>
      <c r="M11" s="25">
        <v>131.7</v>
      </c>
      <c r="N11" s="25"/>
      <c r="P11" s="1" t="s">
        <v>21</v>
      </c>
      <c r="Q11" s="25" t="s">
        <v>148</v>
      </c>
      <c r="R11" s="25">
        <v>9.2</v>
      </c>
      <c r="S11" s="25"/>
      <c r="U11" s="1">
        <v>16</v>
      </c>
      <c r="V11" s="1">
        <v>17</v>
      </c>
    </row>
    <row r="12" spans="2:22" ht="12.75">
      <c r="B12" s="1" t="s">
        <v>14</v>
      </c>
      <c r="C12" s="1" t="s">
        <v>25</v>
      </c>
      <c r="D12" s="52">
        <v>40006</v>
      </c>
      <c r="E12" s="5">
        <v>0.3333333333333333</v>
      </c>
      <c r="F12" s="1" t="s">
        <v>16</v>
      </c>
      <c r="G12" s="1" t="s">
        <v>27</v>
      </c>
      <c r="H12" s="1" t="s">
        <v>22</v>
      </c>
      <c r="I12" s="1">
        <v>100</v>
      </c>
      <c r="J12" s="1" t="s">
        <v>149</v>
      </c>
      <c r="K12" s="1">
        <v>1732.9</v>
      </c>
      <c r="L12" s="1" t="s">
        <v>150</v>
      </c>
      <c r="M12" s="25">
        <v>116.9</v>
      </c>
      <c r="N12" s="25"/>
      <c r="P12" s="1" t="s">
        <v>21</v>
      </c>
      <c r="Q12" s="25"/>
      <c r="R12" s="25">
        <v>9.2</v>
      </c>
      <c r="S12" s="25"/>
      <c r="U12" s="1">
        <v>16</v>
      </c>
      <c r="V12" s="1">
        <v>17</v>
      </c>
    </row>
    <row r="13" spans="2:16" ht="12.75">
      <c r="B13" s="1" t="s">
        <v>14</v>
      </c>
      <c r="C13" s="1" t="s">
        <v>25</v>
      </c>
      <c r="D13" s="52">
        <v>40006</v>
      </c>
      <c r="E13" s="5">
        <v>0.3333333333333333</v>
      </c>
      <c r="F13" s="1" t="s">
        <v>16</v>
      </c>
      <c r="G13" s="1" t="s">
        <v>27</v>
      </c>
      <c r="H13" s="1" t="s">
        <v>35</v>
      </c>
      <c r="I13" s="1">
        <v>2.5</v>
      </c>
      <c r="M13" s="25"/>
      <c r="N13" s="25">
        <v>40</v>
      </c>
      <c r="O13" s="1">
        <v>240</v>
      </c>
      <c r="P13" s="1" t="s">
        <v>21</v>
      </c>
    </row>
    <row r="14" spans="2:22" ht="12.75">
      <c r="B14" s="1" t="s">
        <v>14</v>
      </c>
      <c r="C14" s="1" t="s">
        <v>25</v>
      </c>
      <c r="D14" s="54">
        <v>40020</v>
      </c>
      <c r="E14" s="5">
        <v>0.3159722222222222</v>
      </c>
      <c r="F14" s="1" t="s">
        <v>171</v>
      </c>
      <c r="G14" s="1" t="s">
        <v>27</v>
      </c>
      <c r="H14" s="1" t="s">
        <v>31</v>
      </c>
      <c r="I14" s="1">
        <v>100</v>
      </c>
      <c r="J14" s="1" t="s">
        <v>32</v>
      </c>
      <c r="K14" s="1">
        <v>2419.6</v>
      </c>
      <c r="L14" s="1" t="s">
        <v>172</v>
      </c>
      <c r="M14" s="55">
        <v>151.5</v>
      </c>
      <c r="N14" s="55"/>
      <c r="P14" s="1" t="s">
        <v>21</v>
      </c>
      <c r="Q14" s="55" t="s">
        <v>173</v>
      </c>
      <c r="R14" s="25">
        <v>8.1</v>
      </c>
      <c r="S14" s="55"/>
      <c r="U14" s="1">
        <v>17.5</v>
      </c>
      <c r="V14" s="1">
        <v>19.5</v>
      </c>
    </row>
    <row r="15" spans="2:22" ht="12.75">
      <c r="B15" s="1" t="s">
        <v>14</v>
      </c>
      <c r="C15" s="1" t="s">
        <v>25</v>
      </c>
      <c r="D15" s="54">
        <v>40020</v>
      </c>
      <c r="E15" s="5">
        <v>0.3159722222222222</v>
      </c>
      <c r="F15" s="1" t="s">
        <v>171</v>
      </c>
      <c r="G15" s="1" t="s">
        <v>27</v>
      </c>
      <c r="H15" s="1" t="s">
        <v>22</v>
      </c>
      <c r="I15" s="1">
        <v>100</v>
      </c>
      <c r="J15" s="1" t="s">
        <v>63</v>
      </c>
      <c r="K15" s="1">
        <v>2419.46</v>
      </c>
      <c r="L15" s="1" t="s">
        <v>174</v>
      </c>
      <c r="M15" s="55">
        <v>193.5</v>
      </c>
      <c r="N15" s="55"/>
      <c r="P15" s="1" t="s">
        <v>21</v>
      </c>
      <c r="U15" s="1">
        <v>17.5</v>
      </c>
      <c r="V15" s="1">
        <v>19.5</v>
      </c>
    </row>
    <row r="16" spans="2:16" ht="12.75">
      <c r="B16" s="1" t="s">
        <v>14</v>
      </c>
      <c r="C16" s="1" t="s">
        <v>25</v>
      </c>
      <c r="D16" s="54">
        <v>40020</v>
      </c>
      <c r="E16" s="5">
        <v>0.3159722222222222</v>
      </c>
      <c r="F16" s="1" t="s">
        <v>171</v>
      </c>
      <c r="G16" s="1" t="s">
        <v>27</v>
      </c>
      <c r="H16" s="1" t="s">
        <v>35</v>
      </c>
      <c r="I16" s="1">
        <v>2.5</v>
      </c>
      <c r="M16" s="55"/>
      <c r="N16" s="55">
        <v>120</v>
      </c>
      <c r="O16" s="1">
        <v>1000</v>
      </c>
      <c r="P16" s="1" t="s">
        <v>21</v>
      </c>
    </row>
    <row r="17" spans="2:22" ht="12.75">
      <c r="B17" s="1" t="s">
        <v>14</v>
      </c>
      <c r="C17" s="1" t="s">
        <v>25</v>
      </c>
      <c r="D17" s="58">
        <v>40034</v>
      </c>
      <c r="E17" s="5">
        <v>0.3333333333333333</v>
      </c>
      <c r="F17" s="1" t="s">
        <v>79</v>
      </c>
      <c r="H17" s="1" t="s">
        <v>31</v>
      </c>
      <c r="I17" s="1">
        <v>100</v>
      </c>
      <c r="J17" s="1" t="s">
        <v>32</v>
      </c>
      <c r="K17" s="1">
        <v>2419.6</v>
      </c>
      <c r="L17" s="1" t="s">
        <v>190</v>
      </c>
      <c r="M17" s="59">
        <v>43.5</v>
      </c>
      <c r="N17" s="59"/>
      <c r="P17" s="1" t="s">
        <v>21</v>
      </c>
      <c r="Q17" s="59"/>
      <c r="R17" s="25">
        <v>7.8</v>
      </c>
      <c r="S17" s="59"/>
      <c r="U17" s="1">
        <v>13.5</v>
      </c>
      <c r="V17" s="1">
        <v>20.5</v>
      </c>
    </row>
    <row r="18" spans="2:22" ht="12.75">
      <c r="B18" s="1" t="s">
        <v>14</v>
      </c>
      <c r="C18" s="1" t="s">
        <v>25</v>
      </c>
      <c r="D18" s="58">
        <v>40034</v>
      </c>
      <c r="E18" s="5">
        <v>0.3333333333333333</v>
      </c>
      <c r="F18" s="1" t="s">
        <v>79</v>
      </c>
      <c r="H18" s="1" t="s">
        <v>35</v>
      </c>
      <c r="I18" s="1">
        <v>2.5</v>
      </c>
      <c r="M18" s="59"/>
      <c r="N18" s="59">
        <v>80</v>
      </c>
      <c r="O18" s="1">
        <v>520</v>
      </c>
      <c r="P18" s="1" t="s">
        <v>21</v>
      </c>
      <c r="U18" s="1">
        <v>13.5</v>
      </c>
      <c r="V18" s="1">
        <v>20.5</v>
      </c>
    </row>
    <row r="19" spans="2:22" ht="12.75">
      <c r="B19" s="1" t="s">
        <v>14</v>
      </c>
      <c r="C19" s="1" t="s">
        <v>25</v>
      </c>
      <c r="D19" s="63">
        <v>40048</v>
      </c>
      <c r="E19" s="5">
        <v>0.3298611111111111</v>
      </c>
      <c r="F19" s="1" t="s">
        <v>79</v>
      </c>
      <c r="G19" s="1" t="s">
        <v>216</v>
      </c>
      <c r="H19" s="1" t="s">
        <v>31</v>
      </c>
      <c r="I19" s="1">
        <v>100</v>
      </c>
      <c r="J19" s="1" t="s">
        <v>63</v>
      </c>
      <c r="K19" s="1">
        <v>2419.6</v>
      </c>
      <c r="L19" s="1" t="s">
        <v>217</v>
      </c>
      <c r="M19" s="64">
        <v>157.6</v>
      </c>
      <c r="P19" s="1" t="s">
        <v>21</v>
      </c>
      <c r="Q19" s="64" t="s">
        <v>218</v>
      </c>
      <c r="R19" s="25">
        <v>6.6</v>
      </c>
      <c r="S19" s="64"/>
      <c r="U19" s="1">
        <v>22.5</v>
      </c>
      <c r="V19" s="1">
        <v>24</v>
      </c>
    </row>
    <row r="20" spans="2:22" ht="12.75">
      <c r="B20" s="1" t="s">
        <v>14</v>
      </c>
      <c r="C20" s="1" t="s">
        <v>25</v>
      </c>
      <c r="D20" s="66">
        <v>40062</v>
      </c>
      <c r="E20" s="5">
        <v>0.3333333333333333</v>
      </c>
      <c r="F20" s="1" t="s">
        <v>79</v>
      </c>
      <c r="G20" s="1" t="s">
        <v>21</v>
      </c>
      <c r="H20" s="1" t="s">
        <v>31</v>
      </c>
      <c r="I20" s="1">
        <v>100</v>
      </c>
      <c r="J20" s="1" t="s">
        <v>24</v>
      </c>
      <c r="K20" s="1">
        <v>1119.9</v>
      </c>
      <c r="L20" s="1" t="s">
        <v>236</v>
      </c>
      <c r="M20" s="67">
        <v>26.2</v>
      </c>
      <c r="N20" s="67"/>
      <c r="P20" s="1" t="s">
        <v>21</v>
      </c>
      <c r="Q20" s="67" t="s">
        <v>237</v>
      </c>
      <c r="R20" s="25">
        <v>8.2</v>
      </c>
      <c r="S20" s="67"/>
      <c r="U20" s="1">
        <v>11</v>
      </c>
      <c r="V20" s="1">
        <v>18</v>
      </c>
    </row>
    <row r="21" spans="2:16" ht="12.75">
      <c r="B21" s="1" t="s">
        <v>14</v>
      </c>
      <c r="C21" s="1" t="s">
        <v>25</v>
      </c>
      <c r="D21" s="66">
        <v>40062</v>
      </c>
      <c r="E21" s="5">
        <v>0.3333333333333333</v>
      </c>
      <c r="H21" s="1" t="s">
        <v>35</v>
      </c>
      <c r="I21" s="1">
        <v>2.5</v>
      </c>
      <c r="M21" s="67"/>
      <c r="N21" s="67">
        <v>1</v>
      </c>
      <c r="O21" s="1">
        <v>200</v>
      </c>
      <c r="P21" s="1" t="s">
        <v>21</v>
      </c>
    </row>
    <row r="22" spans="2:22" ht="12.75">
      <c r="B22" s="1" t="s">
        <v>14</v>
      </c>
      <c r="C22" s="1" t="s">
        <v>25</v>
      </c>
      <c r="D22" s="70">
        <v>40076</v>
      </c>
      <c r="E22" s="5">
        <v>0.3333333333333333</v>
      </c>
      <c r="F22" s="1" t="s">
        <v>79</v>
      </c>
      <c r="H22" s="1" t="s">
        <v>31</v>
      </c>
      <c r="I22" s="1">
        <v>100</v>
      </c>
      <c r="J22" s="1" t="s">
        <v>184</v>
      </c>
      <c r="K22" s="1">
        <v>1299.7</v>
      </c>
      <c r="L22" s="1" t="s">
        <v>196</v>
      </c>
      <c r="M22" s="37">
        <v>16</v>
      </c>
      <c r="N22" s="37"/>
      <c r="P22" s="1" t="s">
        <v>21</v>
      </c>
      <c r="Q22" s="37"/>
      <c r="R22" s="25">
        <v>9</v>
      </c>
      <c r="S22" s="37"/>
      <c r="U22" s="1">
        <v>6</v>
      </c>
      <c r="V22" s="1">
        <v>15.5</v>
      </c>
    </row>
    <row r="23" spans="2:22" ht="12.75">
      <c r="B23" s="1" t="s">
        <v>14</v>
      </c>
      <c r="C23" s="1" t="s">
        <v>25</v>
      </c>
      <c r="D23" s="70">
        <v>40076</v>
      </c>
      <c r="E23" s="5">
        <v>0.3333333333333333</v>
      </c>
      <c r="F23" s="1" t="s">
        <v>79</v>
      </c>
      <c r="H23" s="1" t="s">
        <v>35</v>
      </c>
      <c r="I23" s="1">
        <v>2.5</v>
      </c>
      <c r="M23" s="37"/>
      <c r="N23" s="37">
        <v>1</v>
      </c>
      <c r="O23" s="1">
        <v>280</v>
      </c>
      <c r="P23" s="1" t="s">
        <v>21</v>
      </c>
      <c r="Q23" s="37"/>
      <c r="R23" s="25">
        <v>9</v>
      </c>
      <c r="S23" s="37"/>
      <c r="U23" s="1">
        <v>6</v>
      </c>
      <c r="V23" s="1">
        <v>15.5</v>
      </c>
    </row>
    <row r="24" spans="2:22" ht="12.75">
      <c r="B24" s="1" t="s">
        <v>14</v>
      </c>
      <c r="C24" s="1" t="s">
        <v>25</v>
      </c>
      <c r="D24" s="72">
        <v>40090</v>
      </c>
      <c r="E24" s="5">
        <v>0.3298611111111111</v>
      </c>
      <c r="F24" s="1" t="s">
        <v>16</v>
      </c>
      <c r="G24" s="1" t="s">
        <v>27</v>
      </c>
      <c r="H24" s="1" t="s">
        <v>31</v>
      </c>
      <c r="I24" s="1">
        <v>100</v>
      </c>
      <c r="J24" s="1" t="s">
        <v>88</v>
      </c>
      <c r="K24" s="1">
        <v>1011.2</v>
      </c>
      <c r="L24" s="1" t="s">
        <v>51</v>
      </c>
      <c r="M24" s="73">
        <v>960.6</v>
      </c>
      <c r="N24" s="73"/>
      <c r="P24" s="1" t="s">
        <v>21</v>
      </c>
      <c r="Q24" s="73" t="s">
        <v>270</v>
      </c>
      <c r="R24" s="25">
        <v>8.3</v>
      </c>
      <c r="S24" s="73"/>
      <c r="U24" s="1">
        <v>12</v>
      </c>
      <c r="V24" s="1">
        <v>14</v>
      </c>
    </row>
    <row r="25" spans="2:22" ht="12.75">
      <c r="B25" s="1" t="s">
        <v>14</v>
      </c>
      <c r="C25" s="1" t="s">
        <v>25</v>
      </c>
      <c r="D25" s="72">
        <v>40090</v>
      </c>
      <c r="E25" s="5">
        <v>0.3298611111111111</v>
      </c>
      <c r="F25" s="1" t="s">
        <v>16</v>
      </c>
      <c r="G25" s="1" t="s">
        <v>27</v>
      </c>
      <c r="H25" s="1" t="s">
        <v>35</v>
      </c>
      <c r="I25" s="1">
        <v>2.5</v>
      </c>
      <c r="M25" s="73"/>
      <c r="N25" s="73">
        <v>6000</v>
      </c>
      <c r="O25" s="1">
        <v>8800</v>
      </c>
      <c r="P25" s="1" t="s">
        <v>21</v>
      </c>
      <c r="Q25" s="76"/>
      <c r="R25" s="25">
        <v>8.3</v>
      </c>
      <c r="S25" s="73"/>
      <c r="U25" s="1">
        <v>12</v>
      </c>
      <c r="V25" s="1">
        <v>14</v>
      </c>
    </row>
    <row r="26" spans="2:22" ht="12.75">
      <c r="B26" s="1" t="s">
        <v>14</v>
      </c>
      <c r="C26" s="1" t="s">
        <v>25</v>
      </c>
      <c r="D26" s="77">
        <v>40104</v>
      </c>
      <c r="E26" s="5">
        <v>0.3333333333333333</v>
      </c>
      <c r="F26" s="1" t="s">
        <v>16</v>
      </c>
      <c r="H26" s="1" t="s">
        <v>31</v>
      </c>
      <c r="I26" s="1">
        <v>100</v>
      </c>
      <c r="J26" s="1" t="s">
        <v>32</v>
      </c>
      <c r="K26" s="1">
        <v>2419.6</v>
      </c>
      <c r="L26" s="1" t="s">
        <v>283</v>
      </c>
      <c r="M26" s="78">
        <v>145</v>
      </c>
      <c r="N26" s="78"/>
      <c r="P26" s="1" t="s">
        <v>21</v>
      </c>
      <c r="R26" s="25">
        <v>9.8</v>
      </c>
      <c r="U26" s="1">
        <v>1.5</v>
      </c>
      <c r="V26" s="1">
        <v>8</v>
      </c>
    </row>
    <row r="27" spans="2:22" ht="12.75">
      <c r="B27" s="1" t="s">
        <v>14</v>
      </c>
      <c r="C27" s="1" t="s">
        <v>25</v>
      </c>
      <c r="D27" s="77">
        <v>40104</v>
      </c>
      <c r="E27" s="5">
        <v>0.3333333333333333</v>
      </c>
      <c r="F27" s="1" t="s">
        <v>16</v>
      </c>
      <c r="H27" s="1" t="s">
        <v>35</v>
      </c>
      <c r="I27" s="1">
        <v>2.5</v>
      </c>
      <c r="M27" s="78"/>
      <c r="N27" s="78">
        <v>40</v>
      </c>
      <c r="O27" s="1">
        <v>680</v>
      </c>
      <c r="P27" s="1" t="s">
        <v>21</v>
      </c>
      <c r="U27" s="1">
        <v>1.5</v>
      </c>
      <c r="V27" s="1">
        <v>8</v>
      </c>
    </row>
    <row r="28" spans="1:15" s="20" customFormat="1" ht="12.75">
      <c r="A28" s="247" t="s">
        <v>337</v>
      </c>
      <c r="B28" s="247"/>
      <c r="K28" s="21">
        <f>GEOMEAN(K4:K27)</f>
        <v>1403.2911369939081</v>
      </c>
      <c r="L28" s="21"/>
      <c r="M28" s="21">
        <f>GEOMEAN(M4:M27)</f>
        <v>91.2794158180513</v>
      </c>
      <c r="N28" s="21">
        <f>GEOMEAN(N8:N27)</f>
        <v>53.413696238193616</v>
      </c>
      <c r="O28" s="21">
        <f>GEOMEAN(O8:O27)</f>
        <v>789.0080163378096</v>
      </c>
    </row>
    <row r="29" spans="4:5" ht="12.75">
      <c r="D29" s="4"/>
      <c r="E29" s="4"/>
    </row>
    <row r="30" spans="1:16" ht="12.75">
      <c r="A30" s="1" t="s">
        <v>36</v>
      </c>
      <c r="B30" s="1" t="s">
        <v>37</v>
      </c>
      <c r="C30" s="1" t="s">
        <v>15</v>
      </c>
      <c r="D30" s="4">
        <v>39930</v>
      </c>
      <c r="E30" s="5">
        <v>0.375</v>
      </c>
      <c r="F30" s="1" t="s">
        <v>16</v>
      </c>
      <c r="G30" s="1" t="s">
        <v>17</v>
      </c>
      <c r="H30" s="1" t="s">
        <v>38</v>
      </c>
      <c r="I30" s="1">
        <v>100</v>
      </c>
      <c r="K30" s="1" t="s">
        <v>40</v>
      </c>
      <c r="L30" s="1" t="s">
        <v>39</v>
      </c>
      <c r="M30" s="1">
        <v>111.9</v>
      </c>
      <c r="P30" s="1" t="s">
        <v>352</v>
      </c>
    </row>
    <row r="33" spans="1:16" ht="12.75">
      <c r="A33" s="1" t="s">
        <v>42</v>
      </c>
      <c r="B33" s="1" t="s">
        <v>43</v>
      </c>
      <c r="C33" s="1" t="s">
        <v>15</v>
      </c>
      <c r="D33" s="38">
        <v>39930</v>
      </c>
      <c r="E33" s="5">
        <v>0.3645833333333333</v>
      </c>
      <c r="F33" s="1" t="s">
        <v>16</v>
      </c>
      <c r="G33" s="1" t="s">
        <v>17</v>
      </c>
      <c r="H33" s="1" t="s">
        <v>38</v>
      </c>
      <c r="I33" s="1">
        <v>100</v>
      </c>
      <c r="J33" s="1" t="s">
        <v>45</v>
      </c>
      <c r="K33" s="1">
        <v>1553.1</v>
      </c>
      <c r="L33" s="1" t="s">
        <v>44</v>
      </c>
      <c r="M33" s="39">
        <v>218.7</v>
      </c>
      <c r="P33" s="1" t="s">
        <v>21</v>
      </c>
    </row>
    <row r="34" spans="2:16" ht="12.75">
      <c r="B34" s="1" t="s">
        <v>43</v>
      </c>
      <c r="C34" s="1" t="s">
        <v>15</v>
      </c>
      <c r="D34" s="40">
        <v>39950</v>
      </c>
      <c r="E34" s="5">
        <v>0.4375</v>
      </c>
      <c r="F34" s="1" t="s">
        <v>16</v>
      </c>
      <c r="G34" s="1" t="s">
        <v>27</v>
      </c>
      <c r="H34" s="1" t="s">
        <v>18</v>
      </c>
      <c r="I34" s="1">
        <v>100</v>
      </c>
      <c r="J34" s="1" t="s">
        <v>47</v>
      </c>
      <c r="K34" s="1">
        <v>816.4</v>
      </c>
      <c r="L34" s="1" t="s">
        <v>46</v>
      </c>
      <c r="M34" s="33">
        <v>49.5</v>
      </c>
      <c r="P34" s="1" t="s">
        <v>21</v>
      </c>
    </row>
    <row r="35" spans="2:16" ht="12.75">
      <c r="B35" s="1" t="s">
        <v>48</v>
      </c>
      <c r="C35" s="1" t="s">
        <v>15</v>
      </c>
      <c r="D35" s="40">
        <v>39950</v>
      </c>
      <c r="E35" s="5">
        <v>0.4375</v>
      </c>
      <c r="F35" s="1" t="s">
        <v>16</v>
      </c>
      <c r="G35" s="1" t="s">
        <v>27</v>
      </c>
      <c r="H35" s="1" t="s">
        <v>22</v>
      </c>
      <c r="I35" s="1">
        <v>100</v>
      </c>
      <c r="J35" s="1" t="s">
        <v>50</v>
      </c>
      <c r="K35" s="1">
        <v>436</v>
      </c>
      <c r="L35" s="1" t="s">
        <v>49</v>
      </c>
      <c r="M35" s="33">
        <v>54.5</v>
      </c>
      <c r="P35" s="1" t="s">
        <v>21</v>
      </c>
    </row>
    <row r="36" spans="2:16" ht="12.75">
      <c r="B36" s="1" t="s">
        <v>43</v>
      </c>
      <c r="C36" s="1" t="s">
        <v>15</v>
      </c>
      <c r="D36" s="40">
        <v>39950</v>
      </c>
      <c r="E36" s="5">
        <v>0.4375</v>
      </c>
      <c r="F36" s="1" t="s">
        <v>16</v>
      </c>
      <c r="G36" s="1" t="s">
        <v>27</v>
      </c>
      <c r="H36" s="1" t="s">
        <v>35</v>
      </c>
      <c r="I36" s="1">
        <v>2.5</v>
      </c>
      <c r="M36" s="33"/>
      <c r="N36" s="33">
        <v>320</v>
      </c>
      <c r="O36" s="1">
        <v>1100</v>
      </c>
      <c r="P36" s="1" t="s">
        <v>21</v>
      </c>
    </row>
    <row r="37" spans="2:16" ht="12.75">
      <c r="B37" s="1" t="s">
        <v>43</v>
      </c>
      <c r="C37" s="1" t="s">
        <v>15</v>
      </c>
      <c r="D37" s="41">
        <v>39978</v>
      </c>
      <c r="E37" s="5">
        <v>0.3611111111111111</v>
      </c>
      <c r="F37" s="1" t="s">
        <v>33</v>
      </c>
      <c r="G37" s="1" t="s">
        <v>27</v>
      </c>
      <c r="H37" s="1" t="s">
        <v>31</v>
      </c>
      <c r="I37" s="1">
        <v>100</v>
      </c>
      <c r="J37" s="2" t="s">
        <v>51</v>
      </c>
      <c r="K37" s="1">
        <v>960.6</v>
      </c>
      <c r="L37" s="1" t="s">
        <v>303</v>
      </c>
      <c r="M37" s="28">
        <v>54.8</v>
      </c>
      <c r="P37" s="1" t="s">
        <v>21</v>
      </c>
    </row>
    <row r="38" spans="2:23" ht="12.75">
      <c r="B38" s="1" t="s">
        <v>43</v>
      </c>
      <c r="C38" s="1" t="s">
        <v>15</v>
      </c>
      <c r="D38" s="49">
        <v>39992</v>
      </c>
      <c r="E38" s="5">
        <v>0.3576388888888889</v>
      </c>
      <c r="F38" s="1" t="s">
        <v>16</v>
      </c>
      <c r="G38" s="1" t="s">
        <v>17</v>
      </c>
      <c r="H38" s="1" t="s">
        <v>31</v>
      </c>
      <c r="I38" s="1">
        <v>100</v>
      </c>
      <c r="J38" s="2" t="s">
        <v>45</v>
      </c>
      <c r="K38" s="1">
        <v>1553.1</v>
      </c>
      <c r="L38" s="1" t="s">
        <v>110</v>
      </c>
      <c r="M38" s="48">
        <v>50.4</v>
      </c>
      <c r="P38" s="1" t="s">
        <v>21</v>
      </c>
      <c r="Q38" s="48"/>
      <c r="R38" s="32">
        <v>8.7</v>
      </c>
      <c r="S38" s="48"/>
      <c r="U38" s="1">
        <v>17.5</v>
      </c>
      <c r="V38" s="1">
        <v>19.3</v>
      </c>
      <c r="W38" s="1">
        <v>54</v>
      </c>
    </row>
    <row r="39" spans="2:23" ht="12.75">
      <c r="B39" s="1" t="s">
        <v>43</v>
      </c>
      <c r="C39" s="1" t="s">
        <v>15</v>
      </c>
      <c r="D39" s="52">
        <v>40006</v>
      </c>
      <c r="E39" s="5">
        <v>0.2916666666666667</v>
      </c>
      <c r="F39" s="1" t="s">
        <v>16</v>
      </c>
      <c r="G39" s="1" t="s">
        <v>17</v>
      </c>
      <c r="H39" s="1" t="s">
        <v>31</v>
      </c>
      <c r="I39" s="1">
        <v>100</v>
      </c>
      <c r="J39" s="1" t="s">
        <v>24</v>
      </c>
      <c r="K39" s="1">
        <v>1119.1</v>
      </c>
      <c r="L39" s="1" t="s">
        <v>151</v>
      </c>
      <c r="M39" s="25">
        <v>48.1</v>
      </c>
      <c r="N39" s="25"/>
      <c r="P39" s="1" t="s">
        <v>21</v>
      </c>
      <c r="Q39" s="25" t="s">
        <v>152</v>
      </c>
      <c r="R39" s="32">
        <v>9.1</v>
      </c>
      <c r="S39" s="25">
        <v>9.8</v>
      </c>
      <c r="T39" s="25"/>
      <c r="U39" s="1">
        <v>16.5</v>
      </c>
      <c r="V39" s="1">
        <v>17.6</v>
      </c>
      <c r="W39" s="1">
        <v>43.4</v>
      </c>
    </row>
    <row r="40" spans="2:23" ht="12.75">
      <c r="B40" s="1" t="s">
        <v>43</v>
      </c>
      <c r="C40" s="1" t="s">
        <v>15</v>
      </c>
      <c r="D40" s="52">
        <v>40006</v>
      </c>
      <c r="E40" s="5">
        <v>0.2916666666666667</v>
      </c>
      <c r="F40" s="1" t="s">
        <v>16</v>
      </c>
      <c r="G40" s="1" t="s">
        <v>17</v>
      </c>
      <c r="H40" s="1" t="s">
        <v>22</v>
      </c>
      <c r="I40" s="1">
        <v>100</v>
      </c>
      <c r="J40" s="1" t="s">
        <v>20</v>
      </c>
      <c r="K40" s="1">
        <v>1203.3</v>
      </c>
      <c r="L40" s="1" t="s">
        <v>153</v>
      </c>
      <c r="M40" s="25">
        <v>40.4</v>
      </c>
      <c r="N40" s="25"/>
      <c r="P40" s="1" t="s">
        <v>21</v>
      </c>
      <c r="Q40" s="25"/>
      <c r="R40" s="32">
        <v>9.1</v>
      </c>
      <c r="S40" s="25"/>
      <c r="T40" s="25"/>
      <c r="U40" s="1">
        <v>16.5</v>
      </c>
      <c r="V40" s="1">
        <v>17.6</v>
      </c>
      <c r="W40" s="1">
        <v>43.4</v>
      </c>
    </row>
    <row r="41" spans="2:20" ht="12.75">
      <c r="B41" s="1" t="s">
        <v>43</v>
      </c>
      <c r="C41" s="1" t="s">
        <v>15</v>
      </c>
      <c r="D41" s="52">
        <v>40006</v>
      </c>
      <c r="E41" s="5">
        <v>0.2916666666666667</v>
      </c>
      <c r="F41" s="1" t="s">
        <v>16</v>
      </c>
      <c r="G41" s="1" t="s">
        <v>17</v>
      </c>
      <c r="H41" s="1" t="s">
        <v>35</v>
      </c>
      <c r="I41" s="1">
        <v>2.5</v>
      </c>
      <c r="M41" s="25"/>
      <c r="N41" s="25">
        <v>1</v>
      </c>
      <c r="O41" s="1">
        <v>240</v>
      </c>
      <c r="P41" s="1" t="s">
        <v>21</v>
      </c>
      <c r="Q41" s="25"/>
      <c r="R41" s="32"/>
      <c r="S41" s="25"/>
      <c r="T41" s="25"/>
    </row>
    <row r="42" spans="2:23" ht="12.75">
      <c r="B42" s="1" t="s">
        <v>43</v>
      </c>
      <c r="C42" s="1" t="s">
        <v>15</v>
      </c>
      <c r="D42" s="54">
        <v>40020</v>
      </c>
      <c r="E42" s="5">
        <v>0.3159722222222222</v>
      </c>
      <c r="F42" s="1" t="s">
        <v>16</v>
      </c>
      <c r="G42" s="1" t="s">
        <v>30</v>
      </c>
      <c r="H42" s="1" t="s">
        <v>31</v>
      </c>
      <c r="I42" s="1">
        <v>100</v>
      </c>
      <c r="J42" s="1" t="s">
        <v>63</v>
      </c>
      <c r="K42" s="1">
        <v>2419.6</v>
      </c>
      <c r="L42" s="1" t="s">
        <v>44</v>
      </c>
      <c r="M42" s="55">
        <v>218.7</v>
      </c>
      <c r="P42" s="1" t="s">
        <v>21</v>
      </c>
      <c r="Q42" s="55" t="s">
        <v>175</v>
      </c>
      <c r="R42" s="32">
        <v>8.2</v>
      </c>
      <c r="S42" s="55"/>
      <c r="T42" s="1">
        <v>8.3</v>
      </c>
      <c r="U42" s="1">
        <v>18</v>
      </c>
      <c r="V42" s="1">
        <v>19.8</v>
      </c>
      <c r="W42" s="1">
        <v>64</v>
      </c>
    </row>
    <row r="43" spans="2:23" ht="12.75">
      <c r="B43" s="1" t="s">
        <v>43</v>
      </c>
      <c r="C43" s="1" t="s">
        <v>15</v>
      </c>
      <c r="D43" s="58">
        <v>40034</v>
      </c>
      <c r="E43" s="5">
        <v>0.2777777777777778</v>
      </c>
      <c r="F43" s="1" t="s">
        <v>79</v>
      </c>
      <c r="H43" s="1" t="s">
        <v>31</v>
      </c>
      <c r="I43" s="1">
        <v>100</v>
      </c>
      <c r="J43" s="1" t="s">
        <v>32</v>
      </c>
      <c r="K43" s="1">
        <v>2419.6</v>
      </c>
      <c r="L43" s="1" t="s">
        <v>191</v>
      </c>
      <c r="M43" s="59">
        <v>28.8</v>
      </c>
      <c r="P43" s="1" t="s">
        <v>21</v>
      </c>
      <c r="Q43" s="59"/>
      <c r="R43" s="32">
        <v>7.6</v>
      </c>
      <c r="S43" s="59"/>
      <c r="U43" s="1">
        <v>13</v>
      </c>
      <c r="V43" s="1">
        <v>21.3</v>
      </c>
      <c r="W43" s="1">
        <v>54.4</v>
      </c>
    </row>
    <row r="44" spans="2:23" ht="12.75">
      <c r="B44" s="1" t="s">
        <v>43</v>
      </c>
      <c r="C44" s="1" t="s">
        <v>15</v>
      </c>
      <c r="D44" s="63">
        <v>40048</v>
      </c>
      <c r="E44" s="5">
        <v>0.2743055555555555</v>
      </c>
      <c r="F44" s="1" t="s">
        <v>219</v>
      </c>
      <c r="H44" s="1" t="s">
        <v>31</v>
      </c>
      <c r="I44" s="1">
        <v>100</v>
      </c>
      <c r="J44" s="1" t="s">
        <v>63</v>
      </c>
      <c r="K44" s="1">
        <v>2419.6</v>
      </c>
      <c r="L44" s="1" t="s">
        <v>220</v>
      </c>
      <c r="M44" s="64">
        <v>146.7</v>
      </c>
      <c r="P44" s="1" t="s">
        <v>21</v>
      </c>
      <c r="Q44" s="64" t="s">
        <v>221</v>
      </c>
      <c r="R44" s="32">
        <v>7.1</v>
      </c>
      <c r="S44" s="64"/>
      <c r="U44" s="1">
        <v>23.6</v>
      </c>
      <c r="V44" s="1">
        <v>25.6</v>
      </c>
      <c r="W44" s="1">
        <v>77.8</v>
      </c>
    </row>
    <row r="45" spans="2:23" ht="12.75">
      <c r="B45" s="1" t="s">
        <v>43</v>
      </c>
      <c r="C45" s="1" t="s">
        <v>15</v>
      </c>
      <c r="D45" s="63">
        <v>40048</v>
      </c>
      <c r="E45" s="5">
        <v>0.2743055555555555</v>
      </c>
      <c r="F45" s="1" t="s">
        <v>219</v>
      </c>
      <c r="H45" s="1" t="s">
        <v>22</v>
      </c>
      <c r="I45" s="1">
        <v>100</v>
      </c>
      <c r="J45" s="1" t="s">
        <v>63</v>
      </c>
      <c r="K45" s="1">
        <v>2419.6</v>
      </c>
      <c r="L45" s="1" t="s">
        <v>222</v>
      </c>
      <c r="M45" s="64">
        <v>161.6</v>
      </c>
      <c r="P45" s="1" t="s">
        <v>21</v>
      </c>
      <c r="Q45" s="64"/>
      <c r="R45" s="32">
        <v>7.2</v>
      </c>
      <c r="S45" s="64"/>
      <c r="U45" s="1">
        <v>23.6</v>
      </c>
      <c r="V45" s="1">
        <v>25.2</v>
      </c>
      <c r="W45" s="1">
        <v>77</v>
      </c>
    </row>
    <row r="46" spans="2:18" ht="12.75">
      <c r="B46" s="1" t="s">
        <v>43</v>
      </c>
      <c r="C46" s="1" t="s">
        <v>15</v>
      </c>
      <c r="D46" s="63">
        <v>40048</v>
      </c>
      <c r="E46" s="5">
        <v>0.2743055555555555</v>
      </c>
      <c r="H46" s="1" t="s">
        <v>35</v>
      </c>
      <c r="I46" s="1">
        <v>2.5</v>
      </c>
      <c r="M46" s="64"/>
      <c r="N46" s="64">
        <v>80</v>
      </c>
      <c r="O46" s="1">
        <v>1160</v>
      </c>
      <c r="P46" s="1" t="s">
        <v>21</v>
      </c>
      <c r="R46" s="32"/>
    </row>
    <row r="47" spans="2:23" ht="12.75">
      <c r="B47" s="1" t="s">
        <v>43</v>
      </c>
      <c r="C47" s="1" t="s">
        <v>15</v>
      </c>
      <c r="D47" s="66">
        <v>40062</v>
      </c>
      <c r="E47" s="5">
        <v>0.2881944444444445</v>
      </c>
      <c r="F47" s="1" t="s">
        <v>79</v>
      </c>
      <c r="H47" s="1" t="s">
        <v>31</v>
      </c>
      <c r="I47" s="1">
        <v>100</v>
      </c>
      <c r="J47" s="1" t="s">
        <v>45</v>
      </c>
      <c r="K47" s="1">
        <v>1553.1</v>
      </c>
      <c r="L47" s="6" t="s">
        <v>309</v>
      </c>
      <c r="M47" s="67">
        <v>15.6</v>
      </c>
      <c r="N47" s="67"/>
      <c r="P47" s="1" t="s">
        <v>21</v>
      </c>
      <c r="Q47" s="67" t="s">
        <v>238</v>
      </c>
      <c r="R47" s="32">
        <v>7.9</v>
      </c>
      <c r="S47" s="25">
        <v>8.3</v>
      </c>
      <c r="T47" s="67"/>
      <c r="U47" s="1">
        <v>8</v>
      </c>
      <c r="V47" s="1">
        <v>20</v>
      </c>
      <c r="W47" s="1">
        <v>76.4</v>
      </c>
    </row>
    <row r="48" spans="2:23" ht="12.75">
      <c r="B48" s="1" t="s">
        <v>43</v>
      </c>
      <c r="C48" s="1" t="s">
        <v>15</v>
      </c>
      <c r="D48" s="66">
        <v>40062</v>
      </c>
      <c r="E48" s="5">
        <v>0.2881944444444445</v>
      </c>
      <c r="F48" s="1" t="s">
        <v>79</v>
      </c>
      <c r="H48" s="1" t="s">
        <v>22</v>
      </c>
      <c r="I48" s="1">
        <v>100</v>
      </c>
      <c r="J48" s="1" t="s">
        <v>239</v>
      </c>
      <c r="K48" s="1">
        <v>1413.6</v>
      </c>
      <c r="L48" s="6" t="s">
        <v>196</v>
      </c>
      <c r="M48" s="67">
        <v>16</v>
      </c>
      <c r="N48" s="67"/>
      <c r="P48" s="1" t="s">
        <v>21</v>
      </c>
      <c r="Q48" s="67"/>
      <c r="R48" s="32">
        <v>7.9</v>
      </c>
      <c r="S48" s="67"/>
      <c r="U48" s="1">
        <v>8</v>
      </c>
      <c r="V48" s="1">
        <v>20</v>
      </c>
      <c r="W48" s="1">
        <v>76.4</v>
      </c>
    </row>
    <row r="49" spans="2:23" ht="12.75">
      <c r="B49" s="1" t="s">
        <v>43</v>
      </c>
      <c r="C49" s="1" t="s">
        <v>15</v>
      </c>
      <c r="D49" s="66">
        <v>40062</v>
      </c>
      <c r="E49" s="5">
        <v>0.2916666666666667</v>
      </c>
      <c r="F49" s="1" t="s">
        <v>79</v>
      </c>
      <c r="H49" s="1" t="s">
        <v>35</v>
      </c>
      <c r="I49" s="1">
        <v>2.5</v>
      </c>
      <c r="L49" s="6"/>
      <c r="M49" s="67"/>
      <c r="N49" s="67">
        <v>1</v>
      </c>
      <c r="O49" s="1">
        <v>200</v>
      </c>
      <c r="P49" s="1" t="s">
        <v>21</v>
      </c>
      <c r="Q49" s="67"/>
      <c r="R49" s="32">
        <v>7.9</v>
      </c>
      <c r="S49" s="67"/>
      <c r="U49" s="1">
        <v>8</v>
      </c>
      <c r="V49" s="1">
        <v>20</v>
      </c>
      <c r="W49" s="1">
        <v>76.4</v>
      </c>
    </row>
    <row r="50" spans="2:23" ht="12.75">
      <c r="B50" s="1" t="s">
        <v>43</v>
      </c>
      <c r="C50" s="1" t="s">
        <v>15</v>
      </c>
      <c r="D50" s="70">
        <v>40076</v>
      </c>
      <c r="E50" s="5">
        <v>0.2916666666666667</v>
      </c>
      <c r="F50" s="1" t="s">
        <v>79</v>
      </c>
      <c r="H50" s="1" t="s">
        <v>31</v>
      </c>
      <c r="I50" s="1">
        <v>100</v>
      </c>
      <c r="J50" s="1" t="s">
        <v>197</v>
      </c>
      <c r="K50" s="1">
        <v>920.8</v>
      </c>
      <c r="L50" s="7" t="s">
        <v>256</v>
      </c>
      <c r="M50" s="37">
        <v>15.6</v>
      </c>
      <c r="N50" s="37"/>
      <c r="P50" s="1" t="s">
        <v>21</v>
      </c>
      <c r="Q50" s="37"/>
      <c r="R50" s="32">
        <v>9.3</v>
      </c>
      <c r="S50" s="37"/>
      <c r="U50" s="1">
        <v>4</v>
      </c>
      <c r="V50" s="1">
        <v>17</v>
      </c>
      <c r="W50" s="1">
        <v>95.3</v>
      </c>
    </row>
    <row r="51" spans="2:23" ht="12.75">
      <c r="B51" s="1" t="s">
        <v>43</v>
      </c>
      <c r="C51" s="1" t="s">
        <v>15</v>
      </c>
      <c r="D51" s="70">
        <v>40076</v>
      </c>
      <c r="E51" s="5">
        <v>0.2916666666666667</v>
      </c>
      <c r="F51" s="1" t="s">
        <v>79</v>
      </c>
      <c r="H51" s="1" t="s">
        <v>35</v>
      </c>
      <c r="I51" s="1">
        <v>2.5</v>
      </c>
      <c r="L51" s="7"/>
      <c r="M51" s="37"/>
      <c r="N51" s="37">
        <v>1</v>
      </c>
      <c r="O51" s="1">
        <v>200</v>
      </c>
      <c r="P51" s="1" t="s">
        <v>21</v>
      </c>
      <c r="Q51" s="37"/>
      <c r="R51" s="32">
        <v>9.3</v>
      </c>
      <c r="S51" s="37"/>
      <c r="U51" s="1">
        <v>4</v>
      </c>
      <c r="V51" s="1">
        <v>17</v>
      </c>
      <c r="W51" s="1">
        <v>95.3</v>
      </c>
    </row>
    <row r="52" spans="2:23" ht="12.75">
      <c r="B52" s="1" t="s">
        <v>43</v>
      </c>
      <c r="C52" s="1" t="s">
        <v>15</v>
      </c>
      <c r="D52" s="72">
        <v>40090</v>
      </c>
      <c r="E52" s="5">
        <v>0.3020833333333333</v>
      </c>
      <c r="F52" s="1" t="s">
        <v>16</v>
      </c>
      <c r="G52" s="1" t="s">
        <v>27</v>
      </c>
      <c r="H52" s="1" t="s">
        <v>31</v>
      </c>
      <c r="I52" s="1">
        <v>100</v>
      </c>
      <c r="J52" s="1" t="s">
        <v>63</v>
      </c>
      <c r="K52" s="1">
        <v>2419.6</v>
      </c>
      <c r="L52" s="7" t="s">
        <v>45</v>
      </c>
      <c r="M52" s="73">
        <v>1553.1</v>
      </c>
      <c r="N52" s="73"/>
      <c r="P52" s="1" t="s">
        <v>21</v>
      </c>
      <c r="Q52" s="73" t="s">
        <v>271</v>
      </c>
      <c r="R52" s="32">
        <v>8.8</v>
      </c>
      <c r="S52" s="73"/>
      <c r="U52" s="1">
        <v>12</v>
      </c>
      <c r="V52" s="1">
        <v>15.3</v>
      </c>
      <c r="W52" s="1">
        <v>103.3</v>
      </c>
    </row>
    <row r="53" spans="2:23" ht="12.75">
      <c r="B53" s="1" t="s">
        <v>43</v>
      </c>
      <c r="C53" s="1" t="s">
        <v>15</v>
      </c>
      <c r="D53" s="72">
        <v>40090</v>
      </c>
      <c r="E53" s="5">
        <v>0.3020833333333333</v>
      </c>
      <c r="F53" s="1" t="s">
        <v>16</v>
      </c>
      <c r="G53" s="1" t="s">
        <v>27</v>
      </c>
      <c r="H53" s="1" t="s">
        <v>35</v>
      </c>
      <c r="I53" s="1">
        <v>2.5</v>
      </c>
      <c r="L53" s="7"/>
      <c r="M53" s="73"/>
      <c r="N53" s="73">
        <v>720</v>
      </c>
      <c r="O53" s="1">
        <v>2840</v>
      </c>
      <c r="P53" s="1" t="s">
        <v>21</v>
      </c>
      <c r="Q53" s="73" t="s">
        <v>278</v>
      </c>
      <c r="R53" s="32">
        <v>8.8</v>
      </c>
      <c r="S53" s="73"/>
      <c r="U53" s="1">
        <v>12</v>
      </c>
      <c r="V53" s="1">
        <v>15.3</v>
      </c>
      <c r="W53" s="1">
        <v>103.3</v>
      </c>
    </row>
    <row r="54" spans="2:23" ht="12.75">
      <c r="B54" s="1" t="s">
        <v>43</v>
      </c>
      <c r="C54" s="1" t="s">
        <v>15</v>
      </c>
      <c r="D54" s="77">
        <v>40104</v>
      </c>
      <c r="E54" s="5">
        <v>0.3333333333333333</v>
      </c>
      <c r="F54" s="1" t="s">
        <v>16</v>
      </c>
      <c r="H54" s="1" t="s">
        <v>31</v>
      </c>
      <c r="I54" s="1">
        <v>100</v>
      </c>
      <c r="J54" s="1" t="s">
        <v>32</v>
      </c>
      <c r="K54" s="1">
        <v>2419.6</v>
      </c>
      <c r="L54" s="7" t="s">
        <v>284</v>
      </c>
      <c r="M54" s="78">
        <v>95.9</v>
      </c>
      <c r="N54" s="78"/>
      <c r="P54" s="1" t="s">
        <v>21</v>
      </c>
      <c r="Q54" s="78" t="s">
        <v>278</v>
      </c>
      <c r="R54" s="32">
        <v>8.2</v>
      </c>
      <c r="S54" s="78"/>
      <c r="U54" s="1">
        <v>3</v>
      </c>
      <c r="V54" s="1">
        <v>8.9</v>
      </c>
      <c r="W54" s="1">
        <v>78.7</v>
      </c>
    </row>
    <row r="55" spans="2:23" ht="12.75">
      <c r="B55" s="1" t="s">
        <v>43</v>
      </c>
      <c r="C55" s="1" t="s">
        <v>15</v>
      </c>
      <c r="D55" s="77">
        <v>40104</v>
      </c>
      <c r="E55" s="5">
        <v>0.3333333333333333</v>
      </c>
      <c r="F55" s="1" t="s">
        <v>16</v>
      </c>
      <c r="H55" s="1" t="s">
        <v>35</v>
      </c>
      <c r="I55" s="1">
        <v>2.5</v>
      </c>
      <c r="L55" s="7"/>
      <c r="M55" s="78"/>
      <c r="N55" s="78">
        <v>80</v>
      </c>
      <c r="O55" s="1">
        <v>640</v>
      </c>
      <c r="P55" s="1" t="s">
        <v>21</v>
      </c>
      <c r="Q55" s="78"/>
      <c r="R55" s="32">
        <v>8.2</v>
      </c>
      <c r="S55" s="78"/>
      <c r="U55" s="1">
        <v>3</v>
      </c>
      <c r="V55" s="1">
        <v>8.9</v>
      </c>
      <c r="W55" s="1">
        <v>78.7</v>
      </c>
    </row>
    <row r="56" spans="1:15" s="20" customFormat="1" ht="12.75">
      <c r="A56" s="247" t="s">
        <v>338</v>
      </c>
      <c r="B56" s="247"/>
      <c r="D56" s="22"/>
      <c r="E56" s="23"/>
      <c r="K56" s="21">
        <f>GEOMEAN(K33:K55)</f>
        <v>1465.0684047453947</v>
      </c>
      <c r="L56" s="21"/>
      <c r="M56" s="21">
        <f>GEOMEAN(M33:M55)</f>
        <v>69.16406304574961</v>
      </c>
      <c r="N56" s="21">
        <f>GEOMEAN(N33:N55)</f>
        <v>20.408398284300926</v>
      </c>
      <c r="O56" s="21">
        <f>GEOMEAN(O33:O55)</f>
        <v>580.691870272494</v>
      </c>
    </row>
    <row r="57" spans="2:23" ht="12.75">
      <c r="B57" s="3"/>
      <c r="C57" s="11"/>
      <c r="D57" s="12"/>
      <c r="E57" s="12"/>
      <c r="F57" s="10"/>
      <c r="N57" s="8"/>
      <c r="O57" s="8"/>
      <c r="P57" s="11"/>
      <c r="Q57" s="11"/>
      <c r="R57" s="11"/>
      <c r="S57" s="11"/>
      <c r="T57" s="11"/>
      <c r="U57" s="11"/>
      <c r="V57" s="11"/>
      <c r="W57" s="11"/>
    </row>
    <row r="58" spans="1:23" ht="12.75">
      <c r="A58" s="11" t="s">
        <v>52</v>
      </c>
      <c r="B58" s="11" t="s">
        <v>53</v>
      </c>
      <c r="C58" s="11" t="s">
        <v>15</v>
      </c>
      <c r="D58" s="46">
        <v>39930</v>
      </c>
      <c r="E58" s="13">
        <v>0.3923611111111111</v>
      </c>
      <c r="F58" s="11" t="s">
        <v>16</v>
      </c>
      <c r="G58" s="11" t="s">
        <v>17</v>
      </c>
      <c r="H58" s="11" t="s">
        <v>38</v>
      </c>
      <c r="I58" s="11">
        <v>100</v>
      </c>
      <c r="J58" s="11" t="s">
        <v>55</v>
      </c>
      <c r="K58" s="11">
        <v>658.6</v>
      </c>
      <c r="L58" s="11" t="s">
        <v>54</v>
      </c>
      <c r="M58" s="47">
        <v>167</v>
      </c>
      <c r="N58" s="11"/>
      <c r="O58" s="11"/>
      <c r="P58" s="11" t="s">
        <v>21</v>
      </c>
      <c r="Q58" s="11"/>
      <c r="R58" s="11"/>
      <c r="S58" s="11"/>
      <c r="T58" s="11"/>
      <c r="U58" s="11"/>
      <c r="V58" s="11"/>
      <c r="W58" s="11"/>
    </row>
    <row r="59" spans="1:23" ht="12.75">
      <c r="A59" s="11"/>
      <c r="B59" s="11" t="s">
        <v>53</v>
      </c>
      <c r="C59" s="11" t="s">
        <v>15</v>
      </c>
      <c r="D59" s="44">
        <v>39950</v>
      </c>
      <c r="E59" s="13">
        <v>0.4548611111111111</v>
      </c>
      <c r="F59" s="11" t="s">
        <v>16</v>
      </c>
      <c r="G59" s="11" t="s">
        <v>56</v>
      </c>
      <c r="H59" s="11" t="s">
        <v>18</v>
      </c>
      <c r="I59" s="11">
        <v>100</v>
      </c>
      <c r="J59" s="14" t="s">
        <v>58</v>
      </c>
      <c r="K59" s="11">
        <v>185</v>
      </c>
      <c r="L59" s="15" t="s">
        <v>57</v>
      </c>
      <c r="M59" s="45">
        <v>9.7</v>
      </c>
      <c r="N59" s="11"/>
      <c r="O59" s="11"/>
      <c r="P59" s="11" t="s">
        <v>21</v>
      </c>
      <c r="Q59" s="11"/>
      <c r="R59" s="26">
        <v>10.2</v>
      </c>
      <c r="S59" s="11"/>
      <c r="T59" s="11"/>
      <c r="U59" s="11"/>
      <c r="V59" s="11"/>
      <c r="W59" s="11"/>
    </row>
    <row r="60" spans="1:23" ht="12.75">
      <c r="A60" s="11"/>
      <c r="B60" s="11" t="s">
        <v>53</v>
      </c>
      <c r="C60" s="11" t="s">
        <v>15</v>
      </c>
      <c r="D60" s="42">
        <v>39978</v>
      </c>
      <c r="E60" s="13">
        <v>0.34027777777777773</v>
      </c>
      <c r="F60" s="11" t="s">
        <v>33</v>
      </c>
      <c r="G60" s="11" t="s">
        <v>27</v>
      </c>
      <c r="H60" s="11" t="s">
        <v>31</v>
      </c>
      <c r="I60" s="11">
        <v>100</v>
      </c>
      <c r="J60" s="11" t="s">
        <v>59</v>
      </c>
      <c r="K60" s="11">
        <v>1046.2</v>
      </c>
      <c r="L60" s="11" t="s">
        <v>94</v>
      </c>
      <c r="M60" s="43">
        <v>58.8</v>
      </c>
      <c r="N60" s="43"/>
      <c r="O60" s="11"/>
      <c r="P60" s="11" t="s">
        <v>21</v>
      </c>
      <c r="Q60" s="11"/>
      <c r="R60" s="11"/>
      <c r="S60" s="11"/>
      <c r="T60" s="11"/>
      <c r="U60" s="11"/>
      <c r="V60" s="11"/>
      <c r="W60" s="11"/>
    </row>
    <row r="61" spans="1:23" ht="12.75">
      <c r="A61" s="11"/>
      <c r="B61" s="11" t="s">
        <v>53</v>
      </c>
      <c r="C61" s="11" t="s">
        <v>15</v>
      </c>
      <c r="D61" s="42">
        <v>39978</v>
      </c>
      <c r="E61" s="13">
        <v>0.34027777777777773</v>
      </c>
      <c r="F61" s="11" t="s">
        <v>33</v>
      </c>
      <c r="G61" s="11" t="s">
        <v>27</v>
      </c>
      <c r="H61" s="11" t="s">
        <v>22</v>
      </c>
      <c r="I61" s="11">
        <v>100</v>
      </c>
      <c r="J61" s="16" t="s">
        <v>304</v>
      </c>
      <c r="K61" s="11">
        <v>665.3</v>
      </c>
      <c r="L61" s="11" t="s">
        <v>95</v>
      </c>
      <c r="M61" s="43">
        <v>57.3</v>
      </c>
      <c r="N61" s="43"/>
      <c r="O61" s="11"/>
      <c r="P61" s="11" t="s">
        <v>21</v>
      </c>
      <c r="Q61" s="11"/>
      <c r="R61" s="11"/>
      <c r="S61" s="11"/>
      <c r="T61" s="11"/>
      <c r="U61" s="11"/>
      <c r="V61" s="11"/>
      <c r="W61" s="11"/>
    </row>
    <row r="62" spans="1:23" ht="12.75">
      <c r="A62" s="11"/>
      <c r="B62" s="11" t="s">
        <v>53</v>
      </c>
      <c r="C62" s="11" t="s">
        <v>15</v>
      </c>
      <c r="D62" s="42">
        <v>39978</v>
      </c>
      <c r="E62" s="13">
        <v>0.34027777777777773</v>
      </c>
      <c r="F62" s="11" t="s">
        <v>33</v>
      </c>
      <c r="G62" s="11" t="s">
        <v>27</v>
      </c>
      <c r="H62" s="11" t="s">
        <v>35</v>
      </c>
      <c r="I62" s="11">
        <v>2.5</v>
      </c>
      <c r="J62" s="11"/>
      <c r="K62" s="11"/>
      <c r="L62" s="11"/>
      <c r="M62" s="43"/>
      <c r="N62" s="43">
        <v>280</v>
      </c>
      <c r="O62" s="11">
        <v>2640</v>
      </c>
      <c r="P62" s="11" t="s">
        <v>21</v>
      </c>
      <c r="Q62" s="11"/>
      <c r="R62" s="11"/>
      <c r="S62" s="11"/>
      <c r="T62" s="11"/>
      <c r="U62" s="11"/>
      <c r="V62" s="11"/>
      <c r="W62" s="11"/>
    </row>
    <row r="63" spans="1:23" ht="12.75">
      <c r="A63" s="11"/>
      <c r="B63" s="11" t="s">
        <v>53</v>
      </c>
      <c r="C63" s="11" t="s">
        <v>15</v>
      </c>
      <c r="D63" s="50">
        <v>39992</v>
      </c>
      <c r="E63" s="13">
        <v>0.3333333333333333</v>
      </c>
      <c r="F63" s="11" t="s">
        <v>16</v>
      </c>
      <c r="G63" s="11" t="s">
        <v>17</v>
      </c>
      <c r="H63" s="11" t="s">
        <v>31</v>
      </c>
      <c r="I63" s="11">
        <v>100</v>
      </c>
      <c r="J63" s="11" t="s">
        <v>112</v>
      </c>
      <c r="K63" s="11">
        <v>387.3</v>
      </c>
      <c r="L63" s="11" t="s">
        <v>113</v>
      </c>
      <c r="M63" s="51">
        <v>42.2</v>
      </c>
      <c r="N63" s="11"/>
      <c r="O63" s="11"/>
      <c r="P63" s="11" t="s">
        <v>21</v>
      </c>
      <c r="Q63" s="51" t="s">
        <v>114</v>
      </c>
      <c r="R63" s="31">
        <v>8.6</v>
      </c>
      <c r="S63" s="51"/>
      <c r="T63" s="11"/>
      <c r="U63" s="11">
        <v>16.5</v>
      </c>
      <c r="V63" s="11">
        <v>19.6</v>
      </c>
      <c r="W63" s="11">
        <v>53.1</v>
      </c>
    </row>
    <row r="64" spans="1:23" ht="12.75">
      <c r="A64" s="11"/>
      <c r="B64" s="11" t="s">
        <v>53</v>
      </c>
      <c r="C64" s="11" t="s">
        <v>15</v>
      </c>
      <c r="D64" s="53">
        <v>40006</v>
      </c>
      <c r="E64" s="13">
        <v>0.3194444444444445</v>
      </c>
      <c r="F64" s="11" t="s">
        <v>16</v>
      </c>
      <c r="G64" s="11" t="s">
        <v>17</v>
      </c>
      <c r="H64" s="11" t="s">
        <v>31</v>
      </c>
      <c r="I64" s="11">
        <v>100</v>
      </c>
      <c r="J64" s="11" t="s">
        <v>24</v>
      </c>
      <c r="K64" s="11">
        <v>1119.9</v>
      </c>
      <c r="L64" s="11" t="s">
        <v>154</v>
      </c>
      <c r="M64" s="26">
        <v>42.5</v>
      </c>
      <c r="N64" s="11"/>
      <c r="O64" s="11"/>
      <c r="P64" s="11" t="s">
        <v>21</v>
      </c>
      <c r="Q64" s="26" t="s">
        <v>155</v>
      </c>
      <c r="R64" s="31">
        <v>9.2</v>
      </c>
      <c r="S64" s="26"/>
      <c r="T64" s="11"/>
      <c r="U64" s="11">
        <v>16.5</v>
      </c>
      <c r="V64" s="11">
        <v>17.8</v>
      </c>
      <c r="W64" s="11">
        <v>40.2</v>
      </c>
    </row>
    <row r="65" spans="1:23" ht="12.75">
      <c r="A65" s="11"/>
      <c r="B65" s="11" t="s">
        <v>53</v>
      </c>
      <c r="C65" s="11" t="s">
        <v>15</v>
      </c>
      <c r="D65" s="56">
        <v>40020</v>
      </c>
      <c r="E65" s="13">
        <v>0.3368055555555556</v>
      </c>
      <c r="F65" s="11" t="s">
        <v>16</v>
      </c>
      <c r="G65" s="11" t="s">
        <v>30</v>
      </c>
      <c r="H65" s="11" t="s">
        <v>31</v>
      </c>
      <c r="I65" s="11">
        <v>100</v>
      </c>
      <c r="J65" s="11" t="s">
        <v>63</v>
      </c>
      <c r="K65" s="11">
        <v>2419.6</v>
      </c>
      <c r="L65" s="11" t="s">
        <v>80</v>
      </c>
      <c r="M65" s="57">
        <v>160.7</v>
      </c>
      <c r="N65" s="57"/>
      <c r="O65" s="11"/>
      <c r="P65" s="11" t="s">
        <v>21</v>
      </c>
      <c r="Q65" s="11" t="s">
        <v>176</v>
      </c>
      <c r="R65" s="31">
        <v>8</v>
      </c>
      <c r="S65" s="11"/>
      <c r="T65" s="11"/>
      <c r="U65" s="11">
        <v>18</v>
      </c>
      <c r="V65" s="11">
        <v>20.7</v>
      </c>
      <c r="W65" s="11">
        <v>67</v>
      </c>
    </row>
    <row r="66" spans="1:23" ht="12.75">
      <c r="A66" s="11"/>
      <c r="B66" s="11" t="s">
        <v>53</v>
      </c>
      <c r="C66" s="11" t="s">
        <v>15</v>
      </c>
      <c r="D66" s="56">
        <v>40020</v>
      </c>
      <c r="E66" s="13">
        <v>0.3368055555555556</v>
      </c>
      <c r="F66" s="11" t="s">
        <v>16</v>
      </c>
      <c r="G66" s="11" t="s">
        <v>30</v>
      </c>
      <c r="H66" s="11" t="s">
        <v>22</v>
      </c>
      <c r="I66" s="11">
        <v>100</v>
      </c>
      <c r="J66" s="11" t="s">
        <v>63</v>
      </c>
      <c r="K66" s="11">
        <v>2419.6</v>
      </c>
      <c r="L66" s="11" t="s">
        <v>54</v>
      </c>
      <c r="M66" s="57">
        <v>167</v>
      </c>
      <c r="N66" s="57"/>
      <c r="O66" s="11"/>
      <c r="P66" s="11" t="s">
        <v>21</v>
      </c>
      <c r="Q66" s="11"/>
      <c r="R66" s="31">
        <v>8</v>
      </c>
      <c r="S66" s="26">
        <v>10</v>
      </c>
      <c r="T66" s="11"/>
      <c r="U66" s="11">
        <v>18</v>
      </c>
      <c r="V66" s="11">
        <v>20.7</v>
      </c>
      <c r="W66" s="11">
        <v>67</v>
      </c>
    </row>
    <row r="67" spans="1:23" ht="12.75">
      <c r="A67" s="11"/>
      <c r="B67" s="11" t="s">
        <v>53</v>
      </c>
      <c r="C67" s="11" t="s">
        <v>15</v>
      </c>
      <c r="D67" s="56">
        <v>40020</v>
      </c>
      <c r="E67" s="13">
        <v>0.3368055555555556</v>
      </c>
      <c r="F67" s="11" t="s">
        <v>16</v>
      </c>
      <c r="G67" s="11" t="s">
        <v>30</v>
      </c>
      <c r="H67" s="11" t="s">
        <v>35</v>
      </c>
      <c r="I67" s="11">
        <v>2.5</v>
      </c>
      <c r="J67" s="11"/>
      <c r="K67" s="11"/>
      <c r="L67" s="11"/>
      <c r="M67" s="57"/>
      <c r="N67" s="57">
        <v>120</v>
      </c>
      <c r="O67" s="11">
        <v>1240</v>
      </c>
      <c r="P67" s="11" t="s">
        <v>21</v>
      </c>
      <c r="Q67" s="11"/>
      <c r="R67" s="11"/>
      <c r="S67" s="11"/>
      <c r="T67" s="11"/>
      <c r="U67" s="11"/>
      <c r="V67" s="11"/>
      <c r="W67" s="11"/>
    </row>
    <row r="68" spans="1:23" ht="12.75">
      <c r="A68" s="11"/>
      <c r="B68" s="11" t="s">
        <v>53</v>
      </c>
      <c r="C68" s="11" t="s">
        <v>15</v>
      </c>
      <c r="D68" s="61">
        <v>40034</v>
      </c>
      <c r="E68" s="13">
        <v>0.2986111111111111</v>
      </c>
      <c r="F68" s="11" t="s">
        <v>79</v>
      </c>
      <c r="G68" s="11"/>
      <c r="H68" s="11" t="s">
        <v>31</v>
      </c>
      <c r="I68" s="11">
        <v>100</v>
      </c>
      <c r="J68" s="11" t="s">
        <v>73</v>
      </c>
      <c r="K68" s="11">
        <v>980.4</v>
      </c>
      <c r="L68" s="15" t="s">
        <v>192</v>
      </c>
      <c r="M68" s="62">
        <v>15.8</v>
      </c>
      <c r="N68" s="11"/>
      <c r="O68" s="11"/>
      <c r="P68" s="11" t="s">
        <v>21</v>
      </c>
      <c r="Q68" s="62" t="s">
        <v>193</v>
      </c>
      <c r="R68" s="31">
        <v>7.6</v>
      </c>
      <c r="S68" s="62"/>
      <c r="T68" s="11"/>
      <c r="U68" s="11">
        <v>13</v>
      </c>
      <c r="V68" s="11">
        <v>21.8</v>
      </c>
      <c r="W68" s="11">
        <v>51.6</v>
      </c>
    </row>
    <row r="69" spans="1:23" ht="12.75">
      <c r="A69" s="11"/>
      <c r="B69" s="11" t="s">
        <v>53</v>
      </c>
      <c r="C69" s="11" t="s">
        <v>15</v>
      </c>
      <c r="D69" s="65">
        <v>40048</v>
      </c>
      <c r="E69" s="13">
        <v>0.3020833333333333</v>
      </c>
      <c r="F69" s="11" t="s">
        <v>223</v>
      </c>
      <c r="G69" s="11"/>
      <c r="H69" s="11" t="s">
        <v>31</v>
      </c>
      <c r="I69" s="11">
        <v>100</v>
      </c>
      <c r="J69" s="11" t="s">
        <v>63</v>
      </c>
      <c r="K69" s="11">
        <v>2419.6</v>
      </c>
      <c r="L69" s="15" t="s">
        <v>224</v>
      </c>
      <c r="M69" s="60">
        <v>222.4</v>
      </c>
      <c r="N69" s="11"/>
      <c r="O69" s="11"/>
      <c r="P69" s="11" t="s">
        <v>21</v>
      </c>
      <c r="Q69" s="60" t="s">
        <v>225</v>
      </c>
      <c r="R69" s="31">
        <v>7</v>
      </c>
      <c r="S69" s="60"/>
      <c r="T69" s="11"/>
      <c r="U69" s="11">
        <v>22.2</v>
      </c>
      <c r="V69" s="11">
        <v>25.4</v>
      </c>
      <c r="W69" s="11">
        <v>75.7</v>
      </c>
    </row>
    <row r="70" spans="1:23" ht="12.75">
      <c r="A70" s="11"/>
      <c r="B70" s="11" t="s">
        <v>53</v>
      </c>
      <c r="C70" s="11" t="s">
        <v>15</v>
      </c>
      <c r="D70" s="68">
        <v>40062</v>
      </c>
      <c r="E70" s="13">
        <v>0.3159722222222222</v>
      </c>
      <c r="F70" s="11" t="s">
        <v>79</v>
      </c>
      <c r="G70" s="11"/>
      <c r="H70" s="11" t="s">
        <v>31</v>
      </c>
      <c r="I70" s="11">
        <v>100</v>
      </c>
      <c r="J70" s="11" t="s">
        <v>164</v>
      </c>
      <c r="K70" s="11">
        <v>14.2</v>
      </c>
      <c r="L70" s="15" t="s">
        <v>242</v>
      </c>
      <c r="M70" s="69">
        <v>14.2</v>
      </c>
      <c r="N70" s="11"/>
      <c r="O70" s="11"/>
      <c r="P70" s="11" t="s">
        <v>21</v>
      </c>
      <c r="Q70" s="69" t="s">
        <v>241</v>
      </c>
      <c r="R70" s="31">
        <v>8</v>
      </c>
      <c r="S70" s="69"/>
      <c r="T70" s="11"/>
      <c r="U70" s="11">
        <v>11</v>
      </c>
      <c r="V70" s="11">
        <v>20.3</v>
      </c>
      <c r="W70" s="11">
        <v>76.3</v>
      </c>
    </row>
    <row r="71" spans="1:23" ht="12.75">
      <c r="A71" s="11"/>
      <c r="B71" s="11" t="s">
        <v>53</v>
      </c>
      <c r="C71" s="11" t="s">
        <v>15</v>
      </c>
      <c r="D71" s="71">
        <v>40076</v>
      </c>
      <c r="E71" s="13">
        <v>0.3125</v>
      </c>
      <c r="F71" s="11" t="s">
        <v>79</v>
      </c>
      <c r="G71" s="11"/>
      <c r="H71" s="11" t="s">
        <v>31</v>
      </c>
      <c r="I71" s="11">
        <v>100</v>
      </c>
      <c r="J71" s="11" t="s">
        <v>257</v>
      </c>
      <c r="K71" s="11">
        <v>488.4</v>
      </c>
      <c r="L71" s="15" t="s">
        <v>64</v>
      </c>
      <c r="M71" s="36">
        <v>5.2</v>
      </c>
      <c r="N71" s="11"/>
      <c r="O71" s="11"/>
      <c r="P71" s="11" t="s">
        <v>21</v>
      </c>
      <c r="Q71" s="36" t="s">
        <v>258</v>
      </c>
      <c r="R71" s="31">
        <v>8.6</v>
      </c>
      <c r="S71" s="26">
        <v>8.8</v>
      </c>
      <c r="T71" s="36"/>
      <c r="U71" s="11">
        <v>5</v>
      </c>
      <c r="V71" s="11">
        <v>17.6</v>
      </c>
      <c r="W71" s="11">
        <v>95.9</v>
      </c>
    </row>
    <row r="72" spans="1:23" ht="12.75">
      <c r="A72" s="11"/>
      <c r="B72" s="11" t="s">
        <v>53</v>
      </c>
      <c r="C72" s="11" t="s">
        <v>15</v>
      </c>
      <c r="D72" s="71">
        <v>40076</v>
      </c>
      <c r="E72" s="13">
        <v>0.3125</v>
      </c>
      <c r="F72" s="11" t="s">
        <v>79</v>
      </c>
      <c r="G72" s="11"/>
      <c r="H72" s="11" t="s">
        <v>22</v>
      </c>
      <c r="I72" s="11">
        <v>100</v>
      </c>
      <c r="J72" s="11" t="s">
        <v>259</v>
      </c>
      <c r="K72" s="11">
        <v>328.2</v>
      </c>
      <c r="L72" s="15" t="s">
        <v>260</v>
      </c>
      <c r="M72" s="36">
        <v>4.1</v>
      </c>
      <c r="N72" s="11"/>
      <c r="O72" s="11"/>
      <c r="P72" s="11" t="s">
        <v>21</v>
      </c>
      <c r="Q72" s="36"/>
      <c r="R72" s="31">
        <v>8.6</v>
      </c>
      <c r="S72" s="36"/>
      <c r="T72" s="36"/>
      <c r="U72" s="11">
        <v>5</v>
      </c>
      <c r="V72" s="11">
        <v>17.6</v>
      </c>
      <c r="W72" s="11">
        <v>95.9</v>
      </c>
    </row>
    <row r="73" spans="1:23" ht="12.75">
      <c r="A73" s="11"/>
      <c r="B73" s="11" t="s">
        <v>53</v>
      </c>
      <c r="C73" s="11" t="s">
        <v>15</v>
      </c>
      <c r="D73" s="74">
        <v>40090</v>
      </c>
      <c r="E73" s="13">
        <v>0.3194444444444445</v>
      </c>
      <c r="F73" s="11" t="s">
        <v>16</v>
      </c>
      <c r="G73" s="11" t="s">
        <v>27</v>
      </c>
      <c r="H73" s="11" t="s">
        <v>31</v>
      </c>
      <c r="I73" s="11">
        <v>100</v>
      </c>
      <c r="J73" s="11" t="s">
        <v>63</v>
      </c>
      <c r="K73" s="11">
        <v>2419.6</v>
      </c>
      <c r="L73" s="15" t="s">
        <v>272</v>
      </c>
      <c r="M73" s="75">
        <v>228.2</v>
      </c>
      <c r="N73" s="11"/>
      <c r="O73" s="11"/>
      <c r="P73" s="11" t="s">
        <v>21</v>
      </c>
      <c r="Q73" s="75" t="s">
        <v>193</v>
      </c>
      <c r="R73" s="31">
        <v>8.6</v>
      </c>
      <c r="S73" s="75"/>
      <c r="T73" s="11"/>
      <c r="U73" s="11">
        <v>12.5</v>
      </c>
      <c r="V73" s="11">
        <v>15.3</v>
      </c>
      <c r="W73" s="11">
        <v>109.3</v>
      </c>
    </row>
    <row r="74" spans="1:23" ht="12.75">
      <c r="A74" s="11"/>
      <c r="B74" s="11" t="s">
        <v>53</v>
      </c>
      <c r="C74" s="11" t="s">
        <v>15</v>
      </c>
      <c r="D74" s="79">
        <v>40104</v>
      </c>
      <c r="E74" s="13">
        <v>0.3541666666666667</v>
      </c>
      <c r="F74" s="11" t="s">
        <v>16</v>
      </c>
      <c r="G74" s="11"/>
      <c r="H74" s="11" t="s">
        <v>31</v>
      </c>
      <c r="I74" s="11">
        <v>100</v>
      </c>
      <c r="J74" s="11" t="s">
        <v>45</v>
      </c>
      <c r="K74" s="11">
        <v>1553.1</v>
      </c>
      <c r="L74" s="15" t="s">
        <v>285</v>
      </c>
      <c r="M74" s="80">
        <v>93.3</v>
      </c>
      <c r="N74" s="11"/>
      <c r="O74" s="11"/>
      <c r="P74" s="11" t="s">
        <v>21</v>
      </c>
      <c r="Q74" s="80" t="s">
        <v>193</v>
      </c>
      <c r="R74" s="31">
        <v>8.2</v>
      </c>
      <c r="S74" s="80"/>
      <c r="T74" s="11"/>
      <c r="U74" s="11">
        <v>4.5</v>
      </c>
      <c r="V74" s="11">
        <v>9.1</v>
      </c>
      <c r="W74" s="11">
        <v>78.4</v>
      </c>
    </row>
    <row r="75" spans="1:15" s="20" customFormat="1" ht="12.75">
      <c r="A75" s="247" t="s">
        <v>339</v>
      </c>
      <c r="B75" s="247"/>
      <c r="D75" s="22"/>
      <c r="E75" s="23"/>
      <c r="K75" s="21">
        <f>GEOMEAN(K58:K74)</f>
        <v>696.1382051444078</v>
      </c>
      <c r="L75" s="21"/>
      <c r="M75" s="21">
        <f>GEOMEAN(M58:M74)</f>
        <v>44.83679613868798</v>
      </c>
      <c r="N75" s="21">
        <f>GEOMEAN(N62,N67)</f>
        <v>183.30302779823364</v>
      </c>
      <c r="O75" s="21">
        <f>GEOMEAN(O62:O67)</f>
        <v>1809.3092604637823</v>
      </c>
    </row>
    <row r="76" spans="1:23" ht="12.75">
      <c r="A76" s="11"/>
      <c r="B76" s="11"/>
      <c r="C76" s="11"/>
      <c r="D76" s="12"/>
      <c r="E76" s="12"/>
      <c r="F76" s="11"/>
      <c r="G76" s="11"/>
      <c r="H76" s="11"/>
      <c r="I76" s="11"/>
      <c r="J76" s="11"/>
      <c r="K76" s="11"/>
      <c r="L76" s="11"/>
      <c r="M76" s="11"/>
      <c r="N76" s="11"/>
      <c r="O76" s="11"/>
      <c r="P76" s="11"/>
      <c r="Q76" s="11"/>
      <c r="R76" s="11"/>
      <c r="S76" s="11"/>
      <c r="T76" s="11"/>
      <c r="U76" s="11"/>
      <c r="V76" s="11"/>
      <c r="W76" s="11"/>
    </row>
    <row r="77" spans="1:15" ht="12.75">
      <c r="A77" s="11"/>
      <c r="B77" s="10"/>
      <c r="F77" s="3"/>
      <c r="G77" s="11"/>
      <c r="H77" s="11"/>
      <c r="I77" s="11"/>
      <c r="J77" s="11"/>
      <c r="K77" s="11"/>
      <c r="L77" s="11"/>
      <c r="M77" s="11"/>
      <c r="N77" s="17"/>
      <c r="O77" s="17"/>
    </row>
    <row r="78" spans="1:16" ht="12.75">
      <c r="A78" s="1" t="s">
        <v>60</v>
      </c>
      <c r="B78" s="1" t="s">
        <v>61</v>
      </c>
      <c r="C78" s="1" t="s">
        <v>15</v>
      </c>
      <c r="D78" s="38">
        <v>39930</v>
      </c>
      <c r="E78" s="5">
        <v>0.40069444444444446</v>
      </c>
      <c r="F78" s="1" t="s">
        <v>16</v>
      </c>
      <c r="G78" s="1" t="s">
        <v>17</v>
      </c>
      <c r="H78" s="1" t="s">
        <v>38</v>
      </c>
      <c r="I78" s="1">
        <v>100</v>
      </c>
      <c r="J78" s="1" t="s">
        <v>63</v>
      </c>
      <c r="K78" s="1">
        <v>2419.6</v>
      </c>
      <c r="L78" s="1" t="s">
        <v>62</v>
      </c>
      <c r="M78" s="39">
        <v>206.4</v>
      </c>
      <c r="P78" s="1" t="s">
        <v>21</v>
      </c>
    </row>
    <row r="79" spans="2:16" ht="12.75">
      <c r="B79" s="1" t="s">
        <v>61</v>
      </c>
      <c r="C79" s="1" t="s">
        <v>15</v>
      </c>
      <c r="D79" s="40">
        <v>39950</v>
      </c>
      <c r="E79" s="5">
        <v>0.46875</v>
      </c>
      <c r="F79" s="1" t="s">
        <v>16</v>
      </c>
      <c r="G79" s="1" t="s">
        <v>17</v>
      </c>
      <c r="H79" s="1" t="s">
        <v>18</v>
      </c>
      <c r="I79" s="1">
        <v>100</v>
      </c>
      <c r="J79" s="2" t="s">
        <v>44</v>
      </c>
      <c r="K79" s="1">
        <v>218.7</v>
      </c>
      <c r="L79" s="7" t="s">
        <v>64</v>
      </c>
      <c r="M79" s="33">
        <v>5.2</v>
      </c>
      <c r="P79" s="1" t="s">
        <v>21</v>
      </c>
    </row>
    <row r="80" spans="2:16" ht="12.75">
      <c r="B80" s="1" t="s">
        <v>61</v>
      </c>
      <c r="C80" s="1" t="s">
        <v>15</v>
      </c>
      <c r="D80" s="41">
        <v>39978</v>
      </c>
      <c r="E80" s="5">
        <v>0.3333333333333333</v>
      </c>
      <c r="F80" s="1" t="s">
        <v>16</v>
      </c>
      <c r="G80" s="1" t="s">
        <v>27</v>
      </c>
      <c r="H80" s="1" t="s">
        <v>31</v>
      </c>
      <c r="I80" s="1">
        <v>100</v>
      </c>
      <c r="J80" s="1" t="s">
        <v>239</v>
      </c>
      <c r="K80" s="1">
        <v>1413.6</v>
      </c>
      <c r="L80" s="1" t="s">
        <v>96</v>
      </c>
      <c r="M80" s="28">
        <v>55.7</v>
      </c>
      <c r="P80" s="1" t="s">
        <v>21</v>
      </c>
    </row>
    <row r="81" spans="2:23" ht="12.75">
      <c r="B81" s="1" t="s">
        <v>61</v>
      </c>
      <c r="C81" s="1" t="s">
        <v>15</v>
      </c>
      <c r="D81" s="49">
        <v>39992</v>
      </c>
      <c r="E81" s="5">
        <v>0.3229166666666667</v>
      </c>
      <c r="F81" s="1" t="s">
        <v>16</v>
      </c>
      <c r="G81" s="1" t="s">
        <v>17</v>
      </c>
      <c r="H81" s="1" t="s">
        <v>31</v>
      </c>
      <c r="I81" s="1">
        <v>100</v>
      </c>
      <c r="J81" s="1" t="s">
        <v>115</v>
      </c>
      <c r="K81" s="1">
        <v>235.9</v>
      </c>
      <c r="L81" s="1" t="s">
        <v>116</v>
      </c>
      <c r="M81" s="48">
        <v>46.4</v>
      </c>
      <c r="P81" s="1" t="s">
        <v>21</v>
      </c>
      <c r="Q81" s="48" t="s">
        <v>117</v>
      </c>
      <c r="R81" s="32">
        <v>8.9</v>
      </c>
      <c r="S81" s="48"/>
      <c r="U81" s="1">
        <v>16.2</v>
      </c>
      <c r="V81" s="1">
        <v>19.5</v>
      </c>
      <c r="W81" s="1">
        <v>52.9</v>
      </c>
    </row>
    <row r="82" spans="2:23" ht="12.75">
      <c r="B82" s="1" t="s">
        <v>61</v>
      </c>
      <c r="C82" s="1" t="s">
        <v>15</v>
      </c>
      <c r="D82" s="52">
        <v>40006</v>
      </c>
      <c r="E82" s="5">
        <v>0.3263888888888889</v>
      </c>
      <c r="F82" s="1" t="s">
        <v>16</v>
      </c>
      <c r="G82" s="1" t="s">
        <v>17</v>
      </c>
      <c r="H82" s="1" t="s">
        <v>31</v>
      </c>
      <c r="I82" s="1">
        <v>100</v>
      </c>
      <c r="J82" s="1" t="s">
        <v>130</v>
      </c>
      <c r="K82" s="1">
        <v>574.8</v>
      </c>
      <c r="L82" s="1" t="s">
        <v>156</v>
      </c>
      <c r="M82" s="25">
        <v>24.6</v>
      </c>
      <c r="P82" s="1" t="s">
        <v>21</v>
      </c>
      <c r="Q82" s="25" t="s">
        <v>157</v>
      </c>
      <c r="R82" s="32">
        <v>9.4</v>
      </c>
      <c r="S82" s="25"/>
      <c r="U82" s="1">
        <v>16.4</v>
      </c>
      <c r="V82" s="1">
        <v>17.8</v>
      </c>
      <c r="W82" s="1">
        <v>40.3</v>
      </c>
    </row>
    <row r="83" spans="2:23" ht="12.75">
      <c r="B83" s="1" t="s">
        <v>61</v>
      </c>
      <c r="C83" s="1" t="s">
        <v>15</v>
      </c>
      <c r="D83" s="54">
        <v>40020</v>
      </c>
      <c r="E83" s="5">
        <v>0.3506944444444444</v>
      </c>
      <c r="F83" s="1" t="s">
        <v>171</v>
      </c>
      <c r="G83" s="1" t="s">
        <v>30</v>
      </c>
      <c r="H83" s="1" t="s">
        <v>31</v>
      </c>
      <c r="I83" s="1">
        <v>100</v>
      </c>
      <c r="J83" s="1" t="s">
        <v>63</v>
      </c>
      <c r="K83" s="1">
        <v>2419.6</v>
      </c>
      <c r="L83" s="1" t="s">
        <v>177</v>
      </c>
      <c r="M83" s="55">
        <v>198.9</v>
      </c>
      <c r="P83" s="1" t="s">
        <v>21</v>
      </c>
      <c r="Q83" s="1" t="s">
        <v>178</v>
      </c>
      <c r="R83" s="32">
        <v>8.5</v>
      </c>
      <c r="U83" s="1">
        <v>18.5</v>
      </c>
      <c r="V83" s="1">
        <v>20.6</v>
      </c>
      <c r="W83" s="1">
        <v>67.6</v>
      </c>
    </row>
    <row r="84" spans="2:23" ht="12.75">
      <c r="B84" s="1" t="s">
        <v>61</v>
      </c>
      <c r="C84" s="1" t="s">
        <v>15</v>
      </c>
      <c r="D84" s="58">
        <v>40034</v>
      </c>
      <c r="E84" s="5">
        <v>0.3090277777777778</v>
      </c>
      <c r="F84" s="1" t="s">
        <v>79</v>
      </c>
      <c r="H84" s="1" t="s">
        <v>31</v>
      </c>
      <c r="I84" s="1">
        <v>100</v>
      </c>
      <c r="J84" s="1" t="s">
        <v>24</v>
      </c>
      <c r="K84" s="1">
        <v>1119.9</v>
      </c>
      <c r="L84" s="1" t="s">
        <v>194</v>
      </c>
      <c r="M84" s="59">
        <v>17.3</v>
      </c>
      <c r="N84" s="59"/>
      <c r="P84" s="1" t="s">
        <v>21</v>
      </c>
      <c r="Q84" s="59" t="s">
        <v>195</v>
      </c>
      <c r="R84" s="32">
        <v>7.7</v>
      </c>
      <c r="S84" s="25">
        <v>8.5</v>
      </c>
      <c r="T84" s="59"/>
      <c r="U84" s="1">
        <v>12.5</v>
      </c>
      <c r="V84" s="1">
        <v>21.7</v>
      </c>
      <c r="W84" s="1">
        <v>51.7</v>
      </c>
    </row>
    <row r="85" spans="2:23" ht="12.75">
      <c r="B85" s="1" t="s">
        <v>61</v>
      </c>
      <c r="C85" s="1" t="s">
        <v>15</v>
      </c>
      <c r="D85" s="58">
        <v>40034</v>
      </c>
      <c r="E85" s="5">
        <v>0.3090277777777778</v>
      </c>
      <c r="F85" s="1" t="s">
        <v>79</v>
      </c>
      <c r="H85" s="1" t="s">
        <v>22</v>
      </c>
      <c r="I85" s="1">
        <v>100</v>
      </c>
      <c r="J85" s="1" t="s">
        <v>59</v>
      </c>
      <c r="K85" s="1">
        <v>1046.2</v>
      </c>
      <c r="L85" s="1" t="s">
        <v>196</v>
      </c>
      <c r="M85" s="59">
        <v>16</v>
      </c>
      <c r="N85" s="59"/>
      <c r="P85" s="1" t="s">
        <v>21</v>
      </c>
      <c r="Q85" s="59"/>
      <c r="R85" s="32">
        <v>7.7</v>
      </c>
      <c r="S85" s="59"/>
      <c r="T85" s="59"/>
      <c r="U85" s="1">
        <v>12.5</v>
      </c>
      <c r="V85" s="1">
        <v>21.7</v>
      </c>
      <c r="W85" s="1">
        <v>51.7</v>
      </c>
    </row>
    <row r="86" spans="2:18" ht="12.75">
      <c r="B86" s="1" t="s">
        <v>61</v>
      </c>
      <c r="C86" s="1" t="s">
        <v>15</v>
      </c>
      <c r="D86" s="58">
        <v>40034</v>
      </c>
      <c r="E86" s="5">
        <v>0.3090277777777778</v>
      </c>
      <c r="F86" s="1" t="s">
        <v>79</v>
      </c>
      <c r="H86" s="1" t="s">
        <v>35</v>
      </c>
      <c r="I86" s="1">
        <v>2.5</v>
      </c>
      <c r="M86" s="59"/>
      <c r="N86" s="59">
        <v>1</v>
      </c>
      <c r="O86" s="1">
        <v>160</v>
      </c>
      <c r="P86" s="1" t="s">
        <v>21</v>
      </c>
      <c r="R86" s="32"/>
    </row>
    <row r="87" spans="2:23" ht="12.75">
      <c r="B87" s="1" t="s">
        <v>61</v>
      </c>
      <c r="C87" s="1" t="s">
        <v>15</v>
      </c>
      <c r="D87" s="63">
        <v>40048</v>
      </c>
      <c r="E87" s="5">
        <v>0.3090277777777778</v>
      </c>
      <c r="F87" s="1" t="s">
        <v>16</v>
      </c>
      <c r="H87" s="1" t="s">
        <v>31</v>
      </c>
      <c r="I87" s="1">
        <v>100</v>
      </c>
      <c r="J87" s="1" t="s">
        <v>88</v>
      </c>
      <c r="K87" s="1">
        <v>1011.2</v>
      </c>
      <c r="L87" s="1" t="s">
        <v>226</v>
      </c>
      <c r="M87" s="64">
        <v>172.5</v>
      </c>
      <c r="P87" s="1" t="s">
        <v>21</v>
      </c>
      <c r="Q87" s="64" t="s">
        <v>227</v>
      </c>
      <c r="R87" s="32">
        <v>7.1</v>
      </c>
      <c r="S87" s="64"/>
      <c r="U87" s="1">
        <v>23.3</v>
      </c>
      <c r="V87" s="1">
        <v>25.4</v>
      </c>
      <c r="W87" s="1">
        <v>75.4</v>
      </c>
    </row>
    <row r="88" spans="2:23" ht="12.75">
      <c r="B88" s="1" t="s">
        <v>334</v>
      </c>
      <c r="C88" s="1" t="s">
        <v>15</v>
      </c>
      <c r="D88" s="66">
        <v>40062</v>
      </c>
      <c r="E88" s="5">
        <v>0.3263888888888889</v>
      </c>
      <c r="F88" s="1" t="s">
        <v>79</v>
      </c>
      <c r="H88" s="1" t="s">
        <v>31</v>
      </c>
      <c r="I88" s="1">
        <v>100</v>
      </c>
      <c r="J88" s="1" t="s">
        <v>24</v>
      </c>
      <c r="K88" s="1">
        <v>1119.9</v>
      </c>
      <c r="L88" s="7" t="s">
        <v>57</v>
      </c>
      <c r="M88" s="67">
        <v>9.7</v>
      </c>
      <c r="P88" s="1" t="s">
        <v>21</v>
      </c>
      <c r="Q88" s="67" t="s">
        <v>243</v>
      </c>
      <c r="R88" s="32">
        <v>7.9</v>
      </c>
      <c r="S88" s="67"/>
      <c r="U88" s="1">
        <v>11.5</v>
      </c>
      <c r="V88" s="1">
        <v>20.7</v>
      </c>
      <c r="W88" s="1">
        <v>76.2</v>
      </c>
    </row>
    <row r="89" spans="2:23" ht="12.75">
      <c r="B89" s="1" t="s">
        <v>61</v>
      </c>
      <c r="C89" s="1" t="s">
        <v>15</v>
      </c>
      <c r="D89" s="70">
        <v>40076</v>
      </c>
      <c r="E89" s="5">
        <v>0.3229166666666667</v>
      </c>
      <c r="H89" s="1" t="s">
        <v>31</v>
      </c>
      <c r="I89" s="1">
        <v>100</v>
      </c>
      <c r="J89" s="1" t="s">
        <v>261</v>
      </c>
      <c r="K89" s="1">
        <v>613.1</v>
      </c>
      <c r="L89" s="7" t="s">
        <v>57</v>
      </c>
      <c r="M89" s="37">
        <v>9.7</v>
      </c>
      <c r="P89" s="1" t="s">
        <v>21</v>
      </c>
      <c r="Q89" s="37"/>
      <c r="R89" s="32">
        <v>8.7</v>
      </c>
      <c r="S89" s="37"/>
      <c r="U89" s="1">
        <v>5</v>
      </c>
      <c r="V89" s="1">
        <v>17.5</v>
      </c>
      <c r="W89" s="1">
        <v>95.2</v>
      </c>
    </row>
    <row r="90" spans="2:23" ht="12.75">
      <c r="B90" s="1" t="s">
        <v>61</v>
      </c>
      <c r="C90" s="1" t="s">
        <v>15</v>
      </c>
      <c r="D90" s="72">
        <v>40090</v>
      </c>
      <c r="E90" s="5">
        <v>0.3263888888888889</v>
      </c>
      <c r="F90" s="1" t="s">
        <v>16</v>
      </c>
      <c r="G90" s="1" t="s">
        <v>27</v>
      </c>
      <c r="H90" s="1" t="s">
        <v>31</v>
      </c>
      <c r="I90" s="1">
        <v>100</v>
      </c>
      <c r="J90" s="1" t="s">
        <v>63</v>
      </c>
      <c r="K90" s="1">
        <v>2419.6</v>
      </c>
      <c r="L90" s="7" t="s">
        <v>112</v>
      </c>
      <c r="M90" s="73">
        <v>387.3</v>
      </c>
      <c r="P90" s="1" t="s">
        <v>21</v>
      </c>
      <c r="Q90" s="73" t="s">
        <v>273</v>
      </c>
      <c r="R90" s="32">
        <v>8.7</v>
      </c>
      <c r="S90" s="73"/>
      <c r="U90" s="1">
        <v>12.5</v>
      </c>
      <c r="V90" s="1">
        <v>15.7</v>
      </c>
      <c r="W90" s="1">
        <v>108.9</v>
      </c>
    </row>
    <row r="91" spans="2:23" ht="12.75">
      <c r="B91" s="1" t="s">
        <v>61</v>
      </c>
      <c r="C91" s="1" t="s">
        <v>15</v>
      </c>
      <c r="D91" s="72">
        <v>40090</v>
      </c>
      <c r="E91" s="5">
        <v>0.3263888888888889</v>
      </c>
      <c r="F91" s="1" t="s">
        <v>16</v>
      </c>
      <c r="G91" s="1" t="s">
        <v>27</v>
      </c>
      <c r="H91" s="1" t="s">
        <v>22</v>
      </c>
      <c r="I91" s="1">
        <v>100</v>
      </c>
      <c r="J91" s="1" t="s">
        <v>63</v>
      </c>
      <c r="K91" s="1">
        <v>2419.6</v>
      </c>
      <c r="L91" s="7" t="s">
        <v>274</v>
      </c>
      <c r="M91" s="73">
        <v>461.1</v>
      </c>
      <c r="P91" s="1" t="s">
        <v>21</v>
      </c>
      <c r="Q91" s="73" t="s">
        <v>243</v>
      </c>
      <c r="R91" s="32">
        <v>8.7</v>
      </c>
      <c r="S91" s="73"/>
      <c r="U91" s="1">
        <v>12.5</v>
      </c>
      <c r="V91" s="1">
        <v>15.7</v>
      </c>
      <c r="W91" s="1">
        <v>108.9</v>
      </c>
    </row>
    <row r="92" spans="2:23" ht="12.75">
      <c r="B92" s="1" t="s">
        <v>61</v>
      </c>
      <c r="C92" s="1" t="s">
        <v>15</v>
      </c>
      <c r="D92" s="77">
        <v>40104</v>
      </c>
      <c r="E92" s="5">
        <v>0.3611111111111111</v>
      </c>
      <c r="F92" s="1" t="s">
        <v>16</v>
      </c>
      <c r="H92" s="1" t="s">
        <v>31</v>
      </c>
      <c r="I92" s="1">
        <v>100</v>
      </c>
      <c r="J92" s="1" t="s">
        <v>149</v>
      </c>
      <c r="K92" s="1">
        <v>1732.9</v>
      </c>
      <c r="L92" s="7" t="s">
        <v>286</v>
      </c>
      <c r="M92" s="78">
        <v>105</v>
      </c>
      <c r="P92" s="1" t="s">
        <v>21</v>
      </c>
      <c r="Q92" s="78" t="s">
        <v>243</v>
      </c>
      <c r="R92" s="32">
        <v>8.7</v>
      </c>
      <c r="S92" s="78"/>
      <c r="U92" s="1">
        <v>4.5</v>
      </c>
      <c r="V92" s="1">
        <v>9.3</v>
      </c>
      <c r="W92" s="1">
        <v>78.3</v>
      </c>
    </row>
    <row r="93" spans="1:15" s="20" customFormat="1" ht="12.75">
      <c r="A93" s="247" t="s">
        <v>340</v>
      </c>
      <c r="B93" s="247"/>
      <c r="D93" s="22"/>
      <c r="E93" s="22"/>
      <c r="K93" s="21">
        <f>GEOMEAN(K78:K92)</f>
        <v>1051.704008171198</v>
      </c>
      <c r="L93" s="21"/>
      <c r="M93" s="21">
        <f>GEOMEAN(M78:M92)</f>
        <v>52.292801050431954</v>
      </c>
      <c r="N93" s="21">
        <f>GEOMEAN(N86)</f>
        <v>1</v>
      </c>
      <c r="O93" s="21">
        <f>GEOMEAN(O86)</f>
        <v>159.99999999999994</v>
      </c>
    </row>
    <row r="94" spans="2:23" ht="12.75">
      <c r="B94" s="3"/>
      <c r="C94" s="11"/>
      <c r="D94" s="11"/>
      <c r="E94" s="11"/>
      <c r="F94" s="10"/>
      <c r="N94" s="8"/>
      <c r="O94" s="8"/>
      <c r="P94" s="11"/>
      <c r="Q94" s="11"/>
      <c r="R94" s="11"/>
      <c r="S94" s="11"/>
      <c r="T94" s="11"/>
      <c r="U94" s="11"/>
      <c r="V94" s="11"/>
      <c r="W94" s="11"/>
    </row>
    <row r="95" spans="1:23" ht="12.75" customHeight="1">
      <c r="A95" s="11" t="s">
        <v>65</v>
      </c>
      <c r="B95" s="11" t="s">
        <v>41</v>
      </c>
      <c r="C95" s="11" t="s">
        <v>15</v>
      </c>
      <c r="D95" s="46">
        <v>39930</v>
      </c>
      <c r="E95" s="13">
        <v>0.4131944444444444</v>
      </c>
      <c r="F95" s="11" t="s">
        <v>16</v>
      </c>
      <c r="G95" s="11" t="s">
        <v>17</v>
      </c>
      <c r="H95" s="11" t="s">
        <v>38</v>
      </c>
      <c r="I95" s="11">
        <v>100</v>
      </c>
      <c r="J95" s="11" t="s">
        <v>67</v>
      </c>
      <c r="K95" s="11">
        <v>478.6</v>
      </c>
      <c r="L95" s="11" t="s">
        <v>66</v>
      </c>
      <c r="M95" s="47">
        <v>88.2</v>
      </c>
      <c r="N95" s="11"/>
      <c r="O95" s="11"/>
      <c r="P95" s="11" t="s">
        <v>21</v>
      </c>
      <c r="Q95" s="11"/>
      <c r="R95" s="11"/>
      <c r="S95" s="11"/>
      <c r="T95" s="11"/>
      <c r="U95" s="11"/>
      <c r="V95" s="11"/>
      <c r="W95" s="11"/>
    </row>
    <row r="96" spans="1:23" ht="12.75">
      <c r="A96" s="11"/>
      <c r="B96" s="11" t="s">
        <v>41</v>
      </c>
      <c r="C96" s="11" t="s">
        <v>15</v>
      </c>
      <c r="D96" s="44">
        <v>39950</v>
      </c>
      <c r="E96" s="13">
        <v>0.4895833333333333</v>
      </c>
      <c r="F96" s="11" t="s">
        <v>16</v>
      </c>
      <c r="G96" s="11" t="s">
        <v>17</v>
      </c>
      <c r="H96" s="11" t="s">
        <v>18</v>
      </c>
      <c r="I96" s="11">
        <v>100</v>
      </c>
      <c r="J96" s="11" t="s">
        <v>69</v>
      </c>
      <c r="K96" s="11">
        <v>125.9</v>
      </c>
      <c r="L96" s="11" t="s">
        <v>68</v>
      </c>
      <c r="M96" s="45">
        <v>18.7</v>
      </c>
      <c r="N96" s="11"/>
      <c r="O96" s="11"/>
      <c r="P96" s="11" t="s">
        <v>21</v>
      </c>
      <c r="Q96" s="11"/>
      <c r="R96" s="11"/>
      <c r="S96" s="11"/>
      <c r="T96" s="11"/>
      <c r="U96" s="11"/>
      <c r="V96" s="11"/>
      <c r="W96" s="11"/>
    </row>
    <row r="97" spans="1:13" s="20" customFormat="1" ht="12.75">
      <c r="A97" s="247" t="s">
        <v>341</v>
      </c>
      <c r="B97" s="247"/>
      <c r="D97" s="22"/>
      <c r="E97" s="22"/>
      <c r="K97" s="21">
        <f>GEOMEAN(K95:K96)</f>
        <v>245.4704462863095</v>
      </c>
      <c r="L97" s="21"/>
      <c r="M97" s="21">
        <f>GEOMEAN(M95:M96)</f>
        <v>40.6120671722088</v>
      </c>
    </row>
    <row r="98" spans="4:13" s="20" customFormat="1" ht="12.75">
      <c r="D98" s="22"/>
      <c r="E98" s="22"/>
      <c r="K98" s="21"/>
      <c r="L98" s="21"/>
      <c r="M98" s="21"/>
    </row>
    <row r="99" spans="1:23" ht="12.75">
      <c r="A99" s="11" t="s">
        <v>82</v>
      </c>
      <c r="B99" s="11" t="s">
        <v>83</v>
      </c>
      <c r="C99" s="11" t="s">
        <v>15</v>
      </c>
      <c r="D99" s="44">
        <v>39950</v>
      </c>
      <c r="E99" s="13">
        <v>0.5104166666666666</v>
      </c>
      <c r="F99" s="11" t="s">
        <v>16</v>
      </c>
      <c r="G99" s="11" t="s">
        <v>56</v>
      </c>
      <c r="H99" s="11" t="s">
        <v>18</v>
      </c>
      <c r="I99" s="11">
        <v>100</v>
      </c>
      <c r="J99" s="11" t="s">
        <v>85</v>
      </c>
      <c r="K99" s="11">
        <v>249.5</v>
      </c>
      <c r="L99" s="11" t="s">
        <v>84</v>
      </c>
      <c r="M99" s="45">
        <v>20.1</v>
      </c>
      <c r="N99" s="11"/>
      <c r="O99" s="11"/>
      <c r="P99" s="11" t="s">
        <v>21</v>
      </c>
      <c r="Q99" s="11"/>
      <c r="R99" s="11"/>
      <c r="S99" s="11"/>
      <c r="T99" s="11"/>
      <c r="U99" s="11"/>
      <c r="V99" s="11"/>
      <c r="W99" s="11"/>
    </row>
    <row r="100" spans="1:23" ht="12.75">
      <c r="A100" s="11"/>
      <c r="B100" s="11" t="s">
        <v>83</v>
      </c>
      <c r="C100" s="11" t="s">
        <v>15</v>
      </c>
      <c r="D100" s="42">
        <v>39978</v>
      </c>
      <c r="E100" s="18">
        <v>0.3090277777777778</v>
      </c>
      <c r="F100" s="11" t="s">
        <v>33</v>
      </c>
      <c r="G100" s="11" t="s">
        <v>27</v>
      </c>
      <c r="H100" s="11" t="s">
        <v>31</v>
      </c>
      <c r="I100" s="11">
        <v>100</v>
      </c>
      <c r="J100" s="11" t="s">
        <v>32</v>
      </c>
      <c r="K100" s="11">
        <v>2419.6</v>
      </c>
      <c r="L100" s="11" t="s">
        <v>97</v>
      </c>
      <c r="M100" s="43">
        <v>73.8</v>
      </c>
      <c r="N100" s="11"/>
      <c r="O100" s="11"/>
      <c r="P100" s="11" t="s">
        <v>21</v>
      </c>
      <c r="Q100" s="11"/>
      <c r="R100" s="11"/>
      <c r="S100" s="11"/>
      <c r="T100" s="11"/>
      <c r="U100" s="11"/>
      <c r="V100" s="11"/>
      <c r="W100" s="11"/>
    </row>
    <row r="101" spans="1:23" ht="12.75">
      <c r="A101" s="11"/>
      <c r="B101" s="11" t="s">
        <v>83</v>
      </c>
      <c r="C101" s="11" t="s">
        <v>15</v>
      </c>
      <c r="D101" s="50">
        <v>39992</v>
      </c>
      <c r="E101" s="13">
        <v>0.3055555555555555</v>
      </c>
      <c r="F101" s="11" t="s">
        <v>16</v>
      </c>
      <c r="G101" s="11" t="s">
        <v>17</v>
      </c>
      <c r="H101" s="11" t="s">
        <v>31</v>
      </c>
      <c r="I101" s="11">
        <v>100</v>
      </c>
      <c r="J101" s="11" t="s">
        <v>63</v>
      </c>
      <c r="K101" s="11">
        <v>249.6</v>
      </c>
      <c r="L101" s="11" t="s">
        <v>118</v>
      </c>
      <c r="M101" s="51">
        <v>39.3</v>
      </c>
      <c r="N101" s="11"/>
      <c r="O101" s="11"/>
      <c r="P101" s="11" t="s">
        <v>21</v>
      </c>
      <c r="Q101" s="51"/>
      <c r="R101" s="31">
        <v>8.9</v>
      </c>
      <c r="S101" s="51"/>
      <c r="T101" s="11"/>
      <c r="U101" s="11">
        <v>16.5</v>
      </c>
      <c r="V101" s="11">
        <v>19.6</v>
      </c>
      <c r="W101" s="11">
        <v>53.6</v>
      </c>
    </row>
    <row r="102" spans="1:23" ht="12.75">
      <c r="A102" s="11"/>
      <c r="B102" s="11" t="s">
        <v>83</v>
      </c>
      <c r="C102" s="11" t="s">
        <v>15</v>
      </c>
      <c r="D102" s="50">
        <v>39992</v>
      </c>
      <c r="E102" s="13">
        <v>0.3055555555555555</v>
      </c>
      <c r="F102" s="11" t="s">
        <v>16</v>
      </c>
      <c r="G102" s="11" t="s">
        <v>17</v>
      </c>
      <c r="H102" s="11" t="s">
        <v>22</v>
      </c>
      <c r="I102" s="11">
        <v>100</v>
      </c>
      <c r="J102" s="11" t="s">
        <v>119</v>
      </c>
      <c r="K102" s="11">
        <v>829.7</v>
      </c>
      <c r="L102" s="11" t="s">
        <v>120</v>
      </c>
      <c r="M102" s="51">
        <v>30.9</v>
      </c>
      <c r="N102" s="11"/>
      <c r="O102" s="11"/>
      <c r="P102" s="11" t="s">
        <v>21</v>
      </c>
      <c r="Q102" s="51"/>
      <c r="R102" s="31">
        <v>8.9</v>
      </c>
      <c r="S102" s="51"/>
      <c r="T102" s="11"/>
      <c r="U102" s="11">
        <v>16.5</v>
      </c>
      <c r="V102" s="11">
        <v>19.6</v>
      </c>
      <c r="W102" s="11">
        <v>53.6</v>
      </c>
    </row>
    <row r="103" spans="1:23" ht="12.75">
      <c r="A103" s="11"/>
      <c r="B103" s="11" t="s">
        <v>83</v>
      </c>
      <c r="C103" s="11" t="s">
        <v>15</v>
      </c>
      <c r="D103" s="53">
        <v>40006</v>
      </c>
      <c r="E103" s="13">
        <v>0.34027777777777773</v>
      </c>
      <c r="F103" s="11" t="s">
        <v>16</v>
      </c>
      <c r="G103" s="11" t="s">
        <v>17</v>
      </c>
      <c r="H103" s="11" t="s">
        <v>31</v>
      </c>
      <c r="I103" s="11">
        <v>100</v>
      </c>
      <c r="J103" s="11" t="s">
        <v>73</v>
      </c>
      <c r="K103" s="11">
        <v>980.4</v>
      </c>
      <c r="L103" s="11" t="s">
        <v>158</v>
      </c>
      <c r="M103" s="26">
        <v>41.4</v>
      </c>
      <c r="N103" s="11"/>
      <c r="O103" s="11"/>
      <c r="P103" s="11" t="s">
        <v>21</v>
      </c>
      <c r="Q103" s="26"/>
      <c r="R103" s="31">
        <v>9.3</v>
      </c>
      <c r="S103" s="26"/>
      <c r="T103" s="11"/>
      <c r="U103" s="11">
        <v>18.5</v>
      </c>
      <c r="V103" s="11">
        <v>17.85</v>
      </c>
      <c r="W103" s="11">
        <v>40.6</v>
      </c>
    </row>
    <row r="104" spans="1:23" ht="12.75">
      <c r="A104" s="11"/>
      <c r="B104" s="11" t="s">
        <v>83</v>
      </c>
      <c r="C104" s="11" t="s">
        <v>15</v>
      </c>
      <c r="D104" s="56">
        <v>40020</v>
      </c>
      <c r="E104" s="13">
        <v>0.3611111111111111</v>
      </c>
      <c r="F104" s="11" t="s">
        <v>171</v>
      </c>
      <c r="G104" s="11" t="s">
        <v>30</v>
      </c>
      <c r="H104" s="11" t="s">
        <v>31</v>
      </c>
      <c r="I104" s="11">
        <v>100</v>
      </c>
      <c r="J104" s="11" t="s">
        <v>63</v>
      </c>
      <c r="K104" s="11">
        <v>2419.6</v>
      </c>
      <c r="L104" s="11" t="s">
        <v>179</v>
      </c>
      <c r="M104" s="57">
        <v>178.9</v>
      </c>
      <c r="N104" s="11"/>
      <c r="O104" s="11"/>
      <c r="P104" s="11" t="s">
        <v>21</v>
      </c>
      <c r="Q104" s="57" t="s">
        <v>180</v>
      </c>
      <c r="R104" s="31">
        <v>8.4</v>
      </c>
      <c r="S104" s="57"/>
      <c r="T104" s="11"/>
      <c r="U104" s="11">
        <v>18.5</v>
      </c>
      <c r="V104" s="11">
        <v>20.6</v>
      </c>
      <c r="W104" s="11">
        <v>67.9</v>
      </c>
    </row>
    <row r="105" spans="1:23" ht="12.75">
      <c r="A105" s="11"/>
      <c r="B105" s="11" t="s">
        <v>83</v>
      </c>
      <c r="C105" s="11" t="s">
        <v>15</v>
      </c>
      <c r="D105" s="61">
        <v>40034</v>
      </c>
      <c r="E105" s="13">
        <v>0.3298611111111111</v>
      </c>
      <c r="F105" s="11" t="s">
        <v>79</v>
      </c>
      <c r="G105" s="11"/>
      <c r="H105" s="11" t="s">
        <v>31</v>
      </c>
      <c r="I105" s="11">
        <v>100</v>
      </c>
      <c r="J105" s="11" t="s">
        <v>197</v>
      </c>
      <c r="K105" s="11">
        <v>920.8</v>
      </c>
      <c r="L105" s="11" t="s">
        <v>198</v>
      </c>
      <c r="M105" s="62">
        <v>21.8</v>
      </c>
      <c r="N105" s="11"/>
      <c r="O105" s="11"/>
      <c r="P105" s="11" t="s">
        <v>21</v>
      </c>
      <c r="Q105" s="62" t="s">
        <v>199</v>
      </c>
      <c r="R105" s="31">
        <v>7.8</v>
      </c>
      <c r="S105" s="62"/>
      <c r="T105" s="11"/>
      <c r="U105" s="11">
        <v>14.5</v>
      </c>
      <c r="V105" s="11">
        <v>21.7</v>
      </c>
      <c r="W105" s="11">
        <v>53.3</v>
      </c>
    </row>
    <row r="106" spans="1:23" ht="12.75">
      <c r="A106" s="11"/>
      <c r="B106" s="11" t="s">
        <v>83</v>
      </c>
      <c r="C106" s="11" t="s">
        <v>15</v>
      </c>
      <c r="D106" s="65">
        <v>40048</v>
      </c>
      <c r="E106" s="13">
        <v>0.3263888888888889</v>
      </c>
      <c r="F106" s="11" t="s">
        <v>223</v>
      </c>
      <c r="G106" s="11"/>
      <c r="H106" s="11" t="s">
        <v>31</v>
      </c>
      <c r="I106" s="11">
        <v>100</v>
      </c>
      <c r="J106" s="11" t="s">
        <v>63</v>
      </c>
      <c r="K106" s="11">
        <v>2419.6</v>
      </c>
      <c r="L106" s="11" t="s">
        <v>228</v>
      </c>
      <c r="M106" s="60">
        <v>231</v>
      </c>
      <c r="N106" s="60"/>
      <c r="O106" s="11"/>
      <c r="P106" s="11" t="s">
        <v>21</v>
      </c>
      <c r="Q106" s="60" t="s">
        <v>229</v>
      </c>
      <c r="R106" s="31">
        <v>7</v>
      </c>
      <c r="S106" s="26">
        <v>7.1</v>
      </c>
      <c r="T106" s="60"/>
      <c r="U106" s="11">
        <v>23.1</v>
      </c>
      <c r="V106" s="11">
        <v>25.4</v>
      </c>
      <c r="W106" s="11">
        <v>76.1</v>
      </c>
    </row>
    <row r="107" spans="1:23" ht="12.75">
      <c r="A107" s="11"/>
      <c r="B107" s="11" t="s">
        <v>83</v>
      </c>
      <c r="C107" s="11" t="s">
        <v>15</v>
      </c>
      <c r="D107" s="65">
        <v>40048</v>
      </c>
      <c r="E107" s="13">
        <v>0.3263888888888889</v>
      </c>
      <c r="F107" s="11" t="s">
        <v>223</v>
      </c>
      <c r="G107" s="11"/>
      <c r="H107" s="11" t="s">
        <v>22</v>
      </c>
      <c r="I107" s="11">
        <v>100</v>
      </c>
      <c r="J107" s="11" t="s">
        <v>63</v>
      </c>
      <c r="K107" s="11">
        <v>2419.6</v>
      </c>
      <c r="L107" s="11" t="s">
        <v>230</v>
      </c>
      <c r="M107" s="60">
        <v>248.1</v>
      </c>
      <c r="N107" s="60"/>
      <c r="O107" s="11"/>
      <c r="P107" s="11" t="s">
        <v>21</v>
      </c>
      <c r="Q107" s="60" t="s">
        <v>229</v>
      </c>
      <c r="R107" s="31">
        <v>7</v>
      </c>
      <c r="S107" s="60"/>
      <c r="T107" s="60"/>
      <c r="U107" s="11">
        <v>23.1</v>
      </c>
      <c r="V107" s="11">
        <v>25.4</v>
      </c>
      <c r="W107" s="11">
        <v>76.1</v>
      </c>
    </row>
    <row r="108" spans="1:23" ht="12.75">
      <c r="A108" s="11"/>
      <c r="B108" s="11" t="s">
        <v>83</v>
      </c>
      <c r="C108" s="11" t="s">
        <v>15</v>
      </c>
      <c r="D108" s="65">
        <v>40048</v>
      </c>
      <c r="E108" s="13">
        <v>0.3263888888888889</v>
      </c>
      <c r="F108" s="11" t="s">
        <v>223</v>
      </c>
      <c r="G108" s="11"/>
      <c r="H108" s="11" t="s">
        <v>35</v>
      </c>
      <c r="I108" s="11">
        <v>2.5</v>
      </c>
      <c r="J108" s="11"/>
      <c r="K108" s="11"/>
      <c r="L108" s="11"/>
      <c r="M108" s="60"/>
      <c r="N108" s="60">
        <v>40</v>
      </c>
      <c r="O108" s="11">
        <v>2360</v>
      </c>
      <c r="P108" s="11" t="s">
        <v>21</v>
      </c>
      <c r="Q108" s="60"/>
      <c r="R108" s="31">
        <v>7</v>
      </c>
      <c r="S108" s="60"/>
      <c r="T108" s="60"/>
      <c r="U108" s="11">
        <v>23.1</v>
      </c>
      <c r="V108" s="11">
        <v>25.4</v>
      </c>
      <c r="W108" s="11">
        <v>76.1</v>
      </c>
    </row>
    <row r="109" spans="1:23" ht="12.75">
      <c r="A109" s="11"/>
      <c r="B109" s="11" t="s">
        <v>83</v>
      </c>
      <c r="C109" s="11" t="s">
        <v>15</v>
      </c>
      <c r="D109" s="68">
        <v>40062</v>
      </c>
      <c r="E109" s="13">
        <v>0.34027777777777773</v>
      </c>
      <c r="F109" s="11" t="s">
        <v>79</v>
      </c>
      <c r="G109" s="11"/>
      <c r="H109" s="11" t="s">
        <v>31</v>
      </c>
      <c r="I109" s="11">
        <v>100</v>
      </c>
      <c r="J109" s="11" t="s">
        <v>24</v>
      </c>
      <c r="K109" s="11">
        <v>1119.9</v>
      </c>
      <c r="L109" s="15" t="s">
        <v>244</v>
      </c>
      <c r="M109" s="69">
        <v>13.5</v>
      </c>
      <c r="N109" s="11"/>
      <c r="O109" s="11"/>
      <c r="P109" s="11" t="s">
        <v>21</v>
      </c>
      <c r="Q109" s="69" t="s">
        <v>245</v>
      </c>
      <c r="R109" s="31">
        <v>7.8</v>
      </c>
      <c r="S109" s="69"/>
      <c r="T109" s="11"/>
      <c r="U109" s="11">
        <v>13</v>
      </c>
      <c r="V109" s="11">
        <v>20.3</v>
      </c>
      <c r="W109" s="11">
        <v>76.9</v>
      </c>
    </row>
    <row r="110" spans="1:23" ht="12.75">
      <c r="A110" s="11"/>
      <c r="B110" s="11" t="s">
        <v>83</v>
      </c>
      <c r="C110" s="11" t="s">
        <v>15</v>
      </c>
      <c r="D110" s="71">
        <v>40076</v>
      </c>
      <c r="E110" s="13">
        <v>0.3541666666666667</v>
      </c>
      <c r="F110" s="11" t="s">
        <v>79</v>
      </c>
      <c r="G110" s="11"/>
      <c r="H110" s="11" t="s">
        <v>31</v>
      </c>
      <c r="I110" s="11">
        <v>100</v>
      </c>
      <c r="J110" s="11" t="s">
        <v>189</v>
      </c>
      <c r="K110" s="11">
        <v>365.4</v>
      </c>
      <c r="L110" s="15" t="s">
        <v>262</v>
      </c>
      <c r="M110" s="36">
        <v>9.8</v>
      </c>
      <c r="N110" s="11"/>
      <c r="O110" s="11"/>
      <c r="P110" s="11" t="s">
        <v>21</v>
      </c>
      <c r="Q110" s="36"/>
      <c r="R110" s="31">
        <v>8.7</v>
      </c>
      <c r="S110" s="36"/>
      <c r="T110" s="11"/>
      <c r="U110" s="11">
        <v>9</v>
      </c>
      <c r="V110" s="11">
        <v>17.5</v>
      </c>
      <c r="W110" s="11">
        <v>95.7</v>
      </c>
    </row>
    <row r="111" spans="1:23" ht="12.75">
      <c r="A111" s="11"/>
      <c r="B111" s="11" t="s">
        <v>83</v>
      </c>
      <c r="C111" s="11" t="s">
        <v>15</v>
      </c>
      <c r="D111" s="74">
        <v>40090</v>
      </c>
      <c r="E111" s="13">
        <v>0.3541666666666667</v>
      </c>
      <c r="F111" s="11" t="s">
        <v>16</v>
      </c>
      <c r="G111" s="11" t="s">
        <v>27</v>
      </c>
      <c r="H111" s="11" t="s">
        <v>31</v>
      </c>
      <c r="I111" s="11">
        <v>100</v>
      </c>
      <c r="J111" s="11" t="s">
        <v>63</v>
      </c>
      <c r="K111" s="11">
        <v>2419.6</v>
      </c>
      <c r="L111" s="15" t="s">
        <v>29</v>
      </c>
      <c r="M111" s="75">
        <v>275.5</v>
      </c>
      <c r="N111" s="11"/>
      <c r="O111" s="11"/>
      <c r="P111" s="11" t="s">
        <v>21</v>
      </c>
      <c r="Q111" s="75"/>
      <c r="R111" s="31">
        <v>8.7</v>
      </c>
      <c r="S111" s="75"/>
      <c r="T111" s="11"/>
      <c r="U111" s="11">
        <v>13.5</v>
      </c>
      <c r="V111" s="11">
        <v>15.6</v>
      </c>
      <c r="W111" s="11">
        <v>109.3</v>
      </c>
    </row>
    <row r="112" spans="1:23" ht="12.75">
      <c r="A112" s="11"/>
      <c r="B112" s="11" t="s">
        <v>83</v>
      </c>
      <c r="C112" s="11" t="s">
        <v>15</v>
      </c>
      <c r="D112" s="79">
        <v>40104</v>
      </c>
      <c r="E112" s="13">
        <v>0.37847222222222227</v>
      </c>
      <c r="F112" s="11" t="s">
        <v>16</v>
      </c>
      <c r="G112" s="11"/>
      <c r="H112" s="11" t="s">
        <v>31</v>
      </c>
      <c r="I112" s="11">
        <v>100</v>
      </c>
      <c r="J112" s="11" t="s">
        <v>239</v>
      </c>
      <c r="K112" s="11">
        <v>1413.6</v>
      </c>
      <c r="L112" s="15" t="s">
        <v>287</v>
      </c>
      <c r="M112" s="80">
        <v>119.8</v>
      </c>
      <c r="N112" s="11"/>
      <c r="O112" s="11"/>
      <c r="P112" s="11" t="s">
        <v>21</v>
      </c>
      <c r="Q112" s="80" t="s">
        <v>288</v>
      </c>
      <c r="R112" s="31">
        <v>8.2</v>
      </c>
      <c r="S112" s="80"/>
      <c r="T112" s="11"/>
      <c r="U112" s="11">
        <v>4</v>
      </c>
      <c r="V112" s="11">
        <v>9</v>
      </c>
      <c r="W112" s="11">
        <v>78.9</v>
      </c>
    </row>
    <row r="113" spans="1:23" ht="12.75">
      <c r="A113" s="11"/>
      <c r="B113" s="11" t="s">
        <v>83</v>
      </c>
      <c r="C113" s="11" t="s">
        <v>15</v>
      </c>
      <c r="D113" s="79">
        <v>40104</v>
      </c>
      <c r="E113" s="13">
        <v>0.37847222222222227</v>
      </c>
      <c r="F113" s="11" t="s">
        <v>16</v>
      </c>
      <c r="G113" s="11"/>
      <c r="H113" s="11" t="s">
        <v>22</v>
      </c>
      <c r="I113" s="11">
        <v>100</v>
      </c>
      <c r="J113" s="11" t="s">
        <v>45</v>
      </c>
      <c r="K113" s="11">
        <v>1553.1</v>
      </c>
      <c r="L113" s="15" t="s">
        <v>289</v>
      </c>
      <c r="M113" s="80">
        <v>88.4</v>
      </c>
      <c r="N113" s="11"/>
      <c r="O113" s="11"/>
      <c r="P113" s="11" t="s">
        <v>21</v>
      </c>
      <c r="Q113" s="80"/>
      <c r="R113" s="31">
        <v>8.2</v>
      </c>
      <c r="S113" s="80"/>
      <c r="T113" s="11"/>
      <c r="U113" s="11">
        <v>4</v>
      </c>
      <c r="V113" s="11">
        <v>9</v>
      </c>
      <c r="W113" s="11">
        <v>78.9</v>
      </c>
    </row>
    <row r="114" spans="1:15" s="20" customFormat="1" ht="12.75">
      <c r="A114" s="247" t="s">
        <v>344</v>
      </c>
      <c r="B114" s="247"/>
      <c r="D114" s="22"/>
      <c r="E114" s="23"/>
      <c r="K114" s="21">
        <f>GEOMEAN(K99:K113)</f>
        <v>1093.0564821738367</v>
      </c>
      <c r="L114" s="21"/>
      <c r="M114" s="21">
        <f>GEOMEAN(M99:M113)</f>
        <v>59.16102735212561</v>
      </c>
      <c r="N114" s="21">
        <v>40</v>
      </c>
      <c r="O114" s="21">
        <f>GEOMEAN(O108)</f>
        <v>2359.9999999999995</v>
      </c>
    </row>
    <row r="115" spans="1:15" ht="12.75">
      <c r="A115" s="11"/>
      <c r="B115" s="34"/>
      <c r="F115" s="3"/>
      <c r="G115" s="11"/>
      <c r="H115" s="11"/>
      <c r="I115" s="11"/>
      <c r="J115" s="11"/>
      <c r="K115" s="11"/>
      <c r="L115" s="11"/>
      <c r="M115" s="11"/>
      <c r="N115" s="17"/>
      <c r="O115" s="17"/>
    </row>
    <row r="116" spans="1:16" ht="12.75">
      <c r="A116" s="1" t="s">
        <v>70</v>
      </c>
      <c r="B116" s="35" t="s">
        <v>71</v>
      </c>
      <c r="C116" s="4" t="s">
        <v>15</v>
      </c>
      <c r="D116" s="38">
        <v>39930</v>
      </c>
      <c r="E116" s="5">
        <v>0.4305555555555556</v>
      </c>
      <c r="F116" s="1" t="s">
        <v>16</v>
      </c>
      <c r="G116" s="1" t="s">
        <v>17</v>
      </c>
      <c r="H116" s="1" t="s">
        <v>38</v>
      </c>
      <c r="I116" s="1">
        <v>100</v>
      </c>
      <c r="J116" s="1" t="s">
        <v>73</v>
      </c>
      <c r="K116" s="1">
        <v>980.4</v>
      </c>
      <c r="L116" s="1" t="s">
        <v>72</v>
      </c>
      <c r="M116" s="39">
        <v>156.5</v>
      </c>
      <c r="P116" s="1" t="s">
        <v>21</v>
      </c>
    </row>
    <row r="117" spans="2:16" ht="12.75">
      <c r="B117" s="35" t="s">
        <v>71</v>
      </c>
      <c r="C117" s="1" t="s">
        <v>15</v>
      </c>
      <c r="D117" s="40">
        <v>39950</v>
      </c>
      <c r="E117" s="5">
        <v>0.5277777777777778</v>
      </c>
      <c r="F117" s="1" t="s">
        <v>16</v>
      </c>
      <c r="H117" s="1" t="s">
        <v>18</v>
      </c>
      <c r="I117" s="1">
        <v>100</v>
      </c>
      <c r="J117" s="9" t="s">
        <v>75</v>
      </c>
      <c r="K117" s="1">
        <v>272.3</v>
      </c>
      <c r="L117" s="7" t="s">
        <v>74</v>
      </c>
      <c r="M117" s="33">
        <v>16.9</v>
      </c>
      <c r="P117" s="1" t="s">
        <v>21</v>
      </c>
    </row>
    <row r="118" spans="2:16" ht="12.75">
      <c r="B118" s="35" t="s">
        <v>71</v>
      </c>
      <c r="C118" s="1" t="s">
        <v>15</v>
      </c>
      <c r="D118" s="41">
        <v>39978</v>
      </c>
      <c r="E118" s="5">
        <v>0.28680555555555554</v>
      </c>
      <c r="F118" s="1" t="s">
        <v>33</v>
      </c>
      <c r="G118" s="1" t="s">
        <v>27</v>
      </c>
      <c r="H118" s="1" t="s">
        <v>31</v>
      </c>
      <c r="I118" s="1">
        <v>100</v>
      </c>
      <c r="J118" s="1" t="s">
        <v>45</v>
      </c>
      <c r="K118" s="1">
        <v>1553.1</v>
      </c>
      <c r="L118" s="1" t="s">
        <v>96</v>
      </c>
      <c r="M118" s="28">
        <v>55.7</v>
      </c>
      <c r="P118" s="1" t="s">
        <v>21</v>
      </c>
    </row>
    <row r="119" spans="2:23" ht="12.75">
      <c r="B119" s="35" t="s">
        <v>71</v>
      </c>
      <c r="C119" s="1" t="s">
        <v>15</v>
      </c>
      <c r="D119" s="49">
        <v>39992</v>
      </c>
      <c r="E119" s="5">
        <v>0.2847222222222222</v>
      </c>
      <c r="F119" s="1" t="s">
        <v>16</v>
      </c>
      <c r="G119" s="1" t="s">
        <v>17</v>
      </c>
      <c r="H119" s="1" t="s">
        <v>31</v>
      </c>
      <c r="I119" s="1">
        <v>100</v>
      </c>
      <c r="J119" s="1" t="s">
        <v>121</v>
      </c>
      <c r="K119" s="1">
        <v>1986.3</v>
      </c>
      <c r="L119" s="1" t="s">
        <v>122</v>
      </c>
      <c r="M119" s="48">
        <v>52</v>
      </c>
      <c r="P119" s="1" t="s">
        <v>21</v>
      </c>
      <c r="Q119" s="48" t="s">
        <v>117</v>
      </c>
      <c r="R119" s="32">
        <v>8.8</v>
      </c>
      <c r="S119" s="48"/>
      <c r="U119" s="1">
        <v>16.5</v>
      </c>
      <c r="V119" s="1">
        <v>19.6</v>
      </c>
      <c r="W119" s="1">
        <v>54.6</v>
      </c>
    </row>
    <row r="120" spans="2:16" ht="12.75">
      <c r="B120" s="35" t="s">
        <v>71</v>
      </c>
      <c r="C120" s="1" t="s">
        <v>161</v>
      </c>
      <c r="D120" s="58">
        <v>40034</v>
      </c>
      <c r="E120" s="5">
        <v>0.3125</v>
      </c>
      <c r="F120" s="1" t="s">
        <v>79</v>
      </c>
      <c r="H120" s="1" t="s">
        <v>38</v>
      </c>
      <c r="I120" s="1">
        <v>100</v>
      </c>
      <c r="J120" s="1" t="s">
        <v>32</v>
      </c>
      <c r="K120" s="1">
        <v>2419.6</v>
      </c>
      <c r="L120" s="7" t="s">
        <v>202</v>
      </c>
      <c r="M120" s="59">
        <v>13.4</v>
      </c>
      <c r="P120" s="1" t="s">
        <v>21</v>
      </c>
    </row>
    <row r="121" spans="2:17" ht="12.75">
      <c r="B121" s="35" t="s">
        <v>71</v>
      </c>
      <c r="C121" s="1" t="s">
        <v>161</v>
      </c>
      <c r="D121" s="63">
        <v>40048</v>
      </c>
      <c r="E121" s="5">
        <v>0.3368055555555556</v>
      </c>
      <c r="F121" s="1" t="s">
        <v>16</v>
      </c>
      <c r="H121" s="1" t="s">
        <v>183</v>
      </c>
      <c r="I121" s="1">
        <v>100</v>
      </c>
      <c r="J121" s="1" t="s">
        <v>63</v>
      </c>
      <c r="K121" s="1">
        <v>2419.6</v>
      </c>
      <c r="L121" s="1" t="s">
        <v>234</v>
      </c>
      <c r="M121" s="64">
        <v>517.2</v>
      </c>
      <c r="P121" s="1" t="s">
        <v>21</v>
      </c>
      <c r="Q121" s="1" t="s">
        <v>361</v>
      </c>
    </row>
    <row r="122" spans="2:23" ht="12.75">
      <c r="B122" s="35" t="s">
        <v>71</v>
      </c>
      <c r="C122" s="1" t="s">
        <v>15</v>
      </c>
      <c r="D122" s="66">
        <v>40062</v>
      </c>
      <c r="E122" s="5">
        <v>0.3611111111111111</v>
      </c>
      <c r="F122" s="1" t="s">
        <v>79</v>
      </c>
      <c r="H122" s="1" t="s">
        <v>38</v>
      </c>
      <c r="I122" s="1">
        <v>100</v>
      </c>
      <c r="J122" s="1" t="s">
        <v>73</v>
      </c>
      <c r="K122" s="1">
        <v>980.4</v>
      </c>
      <c r="L122" s="7" t="s">
        <v>247</v>
      </c>
      <c r="M122" s="67">
        <v>13.1</v>
      </c>
      <c r="P122" s="1" t="s">
        <v>21</v>
      </c>
      <c r="Q122" s="67" t="s">
        <v>248</v>
      </c>
      <c r="R122" s="32">
        <v>7.7</v>
      </c>
      <c r="S122" s="67"/>
      <c r="U122" s="1">
        <v>13</v>
      </c>
      <c r="V122" s="1">
        <v>20.1</v>
      </c>
      <c r="W122" s="1">
        <v>77.9</v>
      </c>
    </row>
    <row r="123" spans="2:17" ht="12.75">
      <c r="B123" s="35" t="s">
        <v>71</v>
      </c>
      <c r="C123" s="1" t="s">
        <v>161</v>
      </c>
      <c r="D123" s="72">
        <v>40090</v>
      </c>
      <c r="E123" s="5">
        <v>0.375</v>
      </c>
      <c r="F123" s="1" t="s">
        <v>16</v>
      </c>
      <c r="G123" s="1" t="s">
        <v>27</v>
      </c>
      <c r="H123" s="1" t="s">
        <v>183</v>
      </c>
      <c r="I123" s="1">
        <v>100</v>
      </c>
      <c r="J123" s="1" t="s">
        <v>63</v>
      </c>
      <c r="K123" s="1">
        <v>2419.6</v>
      </c>
      <c r="L123" s="1" t="s">
        <v>275</v>
      </c>
      <c r="M123" s="73">
        <v>261.3</v>
      </c>
      <c r="P123" s="1" t="s">
        <v>21</v>
      </c>
      <c r="Q123" s="1" t="s">
        <v>361</v>
      </c>
    </row>
    <row r="124" spans="2:22" ht="12.75">
      <c r="B124" s="35" t="s">
        <v>71</v>
      </c>
      <c r="C124" s="1" t="s">
        <v>161</v>
      </c>
      <c r="D124" s="77">
        <v>40104</v>
      </c>
      <c r="E124" s="5">
        <v>0.37152777777777773</v>
      </c>
      <c r="F124" s="1" t="s">
        <v>16</v>
      </c>
      <c r="H124" s="1" t="s">
        <v>38</v>
      </c>
      <c r="I124" s="1">
        <v>100</v>
      </c>
      <c r="J124" s="1" t="s">
        <v>24</v>
      </c>
      <c r="K124" s="1">
        <v>1119.9</v>
      </c>
      <c r="L124" s="7" t="s">
        <v>295</v>
      </c>
      <c r="M124" s="78">
        <v>104.6</v>
      </c>
      <c r="P124" s="1" t="s">
        <v>21</v>
      </c>
      <c r="Q124" s="78"/>
      <c r="R124" s="32">
        <v>9.2</v>
      </c>
      <c r="S124" s="78"/>
      <c r="V124" s="1">
        <v>9.8</v>
      </c>
    </row>
    <row r="125" spans="1:13" s="20" customFormat="1" ht="12.75">
      <c r="A125" s="250" t="s">
        <v>342</v>
      </c>
      <c r="B125" s="250"/>
      <c r="D125" s="22"/>
      <c r="E125" s="22"/>
      <c r="K125" s="21">
        <f>GEOMEAN(K116:K124)</f>
        <v>1327.5671512805347</v>
      </c>
      <c r="L125" s="21"/>
      <c r="M125" s="21">
        <f>GEOMEAN(M116:M124)</f>
        <v>64.38340202069574</v>
      </c>
    </row>
    <row r="126" spans="4:13" s="20" customFormat="1" ht="12.75">
      <c r="D126" s="22"/>
      <c r="E126" s="22"/>
      <c r="K126" s="21"/>
      <c r="L126" s="21"/>
      <c r="M126" s="21"/>
    </row>
    <row r="127" spans="1:23" ht="12.75">
      <c r="A127" s="7" t="s">
        <v>143</v>
      </c>
      <c r="B127" s="35" t="s">
        <v>160</v>
      </c>
      <c r="C127" s="1" t="s">
        <v>161</v>
      </c>
      <c r="D127" s="52">
        <v>40006</v>
      </c>
      <c r="E127" s="5">
        <v>0.3125</v>
      </c>
      <c r="F127" s="1" t="s">
        <v>16</v>
      </c>
      <c r="G127" s="1" t="s">
        <v>17</v>
      </c>
      <c r="H127" s="1" t="s">
        <v>31</v>
      </c>
      <c r="I127" s="1">
        <v>100</v>
      </c>
      <c r="J127" s="1" t="s">
        <v>162</v>
      </c>
      <c r="K127" s="1">
        <v>579.4</v>
      </c>
      <c r="L127" s="1" t="s">
        <v>104</v>
      </c>
      <c r="M127" s="25">
        <v>42</v>
      </c>
      <c r="N127" s="25"/>
      <c r="P127" s="1" t="s">
        <v>21</v>
      </c>
      <c r="Q127" s="25" t="s">
        <v>163</v>
      </c>
      <c r="R127" s="32">
        <v>9.8</v>
      </c>
      <c r="S127" s="25"/>
      <c r="V127" s="1">
        <v>18</v>
      </c>
      <c r="W127" s="1">
        <v>39</v>
      </c>
    </row>
    <row r="128" spans="2:23" ht="12.75">
      <c r="B128" s="35" t="s">
        <v>160</v>
      </c>
      <c r="C128" s="1" t="s">
        <v>161</v>
      </c>
      <c r="D128" s="52">
        <v>40006</v>
      </c>
      <c r="E128" s="5">
        <v>0.3125</v>
      </c>
      <c r="F128" s="1" t="s">
        <v>16</v>
      </c>
      <c r="G128" s="1" t="s">
        <v>17</v>
      </c>
      <c r="H128" s="1" t="s">
        <v>183</v>
      </c>
      <c r="I128" s="1">
        <v>100</v>
      </c>
      <c r="J128" s="1" t="s">
        <v>164</v>
      </c>
      <c r="K128" s="1">
        <v>866.4</v>
      </c>
      <c r="L128" s="1" t="s">
        <v>165</v>
      </c>
      <c r="M128" s="25">
        <v>48</v>
      </c>
      <c r="N128" s="25"/>
      <c r="P128" s="1" t="s">
        <v>21</v>
      </c>
      <c r="Q128" s="25" t="s">
        <v>166</v>
      </c>
      <c r="R128" s="32">
        <v>9.8</v>
      </c>
      <c r="S128" s="25"/>
      <c r="V128" s="1">
        <v>18</v>
      </c>
      <c r="W128" s="1">
        <v>39</v>
      </c>
    </row>
    <row r="129" spans="2:16" ht="12.75">
      <c r="B129" s="35" t="s">
        <v>160</v>
      </c>
      <c r="C129" s="1" t="s">
        <v>161</v>
      </c>
      <c r="D129" s="52">
        <v>40006</v>
      </c>
      <c r="E129" s="5">
        <v>0.3125</v>
      </c>
      <c r="F129" s="1" t="s">
        <v>16</v>
      </c>
      <c r="G129" s="1" t="s">
        <v>17</v>
      </c>
      <c r="H129" s="1" t="s">
        <v>35</v>
      </c>
      <c r="I129" s="1">
        <v>2.5</v>
      </c>
      <c r="M129" s="25"/>
      <c r="N129" s="25">
        <v>40</v>
      </c>
      <c r="O129" s="1">
        <v>400</v>
      </c>
      <c r="P129" s="1" t="s">
        <v>21</v>
      </c>
    </row>
    <row r="130" spans="2:23" ht="12.75">
      <c r="B130" s="35" t="s">
        <v>160</v>
      </c>
      <c r="C130" s="1" t="s">
        <v>161</v>
      </c>
      <c r="D130" s="54">
        <v>40020</v>
      </c>
      <c r="E130" s="5">
        <v>0.3125</v>
      </c>
      <c r="F130" s="1" t="s">
        <v>16</v>
      </c>
      <c r="G130" s="1" t="s">
        <v>27</v>
      </c>
      <c r="H130" s="1" t="s">
        <v>31</v>
      </c>
      <c r="I130" s="1">
        <v>100</v>
      </c>
      <c r="J130" s="1" t="s">
        <v>63</v>
      </c>
      <c r="K130" s="1">
        <v>2419.6</v>
      </c>
      <c r="L130" s="1" t="s">
        <v>181</v>
      </c>
      <c r="M130" s="55">
        <v>150</v>
      </c>
      <c r="P130" s="1" t="s">
        <v>21</v>
      </c>
      <c r="Q130" s="55" t="s">
        <v>182</v>
      </c>
      <c r="R130" s="32">
        <v>8.5</v>
      </c>
      <c r="S130" s="55"/>
      <c r="U130" s="1">
        <v>21</v>
      </c>
      <c r="V130" s="1">
        <v>20.8</v>
      </c>
      <c r="W130" s="1">
        <v>67</v>
      </c>
    </row>
    <row r="131" spans="2:23" ht="12.75">
      <c r="B131" s="35" t="s">
        <v>160</v>
      </c>
      <c r="C131" s="1" t="s">
        <v>161</v>
      </c>
      <c r="D131" s="54">
        <v>40020</v>
      </c>
      <c r="E131" s="5">
        <v>0.3125</v>
      </c>
      <c r="F131" s="1" t="s">
        <v>16</v>
      </c>
      <c r="G131" s="1" t="s">
        <v>27</v>
      </c>
      <c r="H131" s="1" t="s">
        <v>183</v>
      </c>
      <c r="I131" s="1">
        <v>100</v>
      </c>
      <c r="J131" s="1" t="s">
        <v>63</v>
      </c>
      <c r="K131" s="1">
        <v>2419.6</v>
      </c>
      <c r="L131" s="1" t="s">
        <v>177</v>
      </c>
      <c r="M131" s="55">
        <v>198.9</v>
      </c>
      <c r="P131" s="1" t="s">
        <v>21</v>
      </c>
      <c r="Q131" s="55" t="s">
        <v>182</v>
      </c>
      <c r="R131" s="32">
        <v>8.5</v>
      </c>
      <c r="S131" s="55"/>
      <c r="U131" s="1">
        <v>21</v>
      </c>
      <c r="V131" s="1">
        <v>20.8</v>
      </c>
      <c r="W131" s="1">
        <v>67</v>
      </c>
    </row>
    <row r="132" spans="2:23" ht="12.75">
      <c r="B132" s="35" t="s">
        <v>160</v>
      </c>
      <c r="C132" s="1" t="s">
        <v>161</v>
      </c>
      <c r="D132" s="58">
        <v>40034</v>
      </c>
      <c r="E132" s="5">
        <v>0.3125</v>
      </c>
      <c r="F132" s="1" t="s">
        <v>79</v>
      </c>
      <c r="G132" s="1" t="s">
        <v>200</v>
      </c>
      <c r="H132" s="1" t="s">
        <v>31</v>
      </c>
      <c r="I132" s="1">
        <v>100</v>
      </c>
      <c r="J132" s="1" t="s">
        <v>20</v>
      </c>
      <c r="K132" s="1">
        <v>1203.3</v>
      </c>
      <c r="L132" s="1" t="s">
        <v>68</v>
      </c>
      <c r="M132" s="59">
        <v>18.7</v>
      </c>
      <c r="P132" s="1" t="s">
        <v>21</v>
      </c>
      <c r="Q132" s="59" t="s">
        <v>201</v>
      </c>
      <c r="R132" s="32">
        <v>8.1</v>
      </c>
      <c r="S132" s="59"/>
      <c r="T132" s="1">
        <v>8.2</v>
      </c>
      <c r="U132" s="1">
        <v>18</v>
      </c>
      <c r="V132" s="1">
        <v>21.8</v>
      </c>
      <c r="W132" s="1">
        <v>51.4</v>
      </c>
    </row>
    <row r="133" spans="2:23" ht="12.75">
      <c r="B133" s="35" t="s">
        <v>160</v>
      </c>
      <c r="C133" s="1" t="s">
        <v>161</v>
      </c>
      <c r="D133" s="58">
        <v>40034</v>
      </c>
      <c r="E133" s="5">
        <v>0.3125</v>
      </c>
      <c r="F133" s="1" t="s">
        <v>79</v>
      </c>
      <c r="H133" s="1" t="s">
        <v>183</v>
      </c>
      <c r="I133" s="1">
        <v>100</v>
      </c>
      <c r="J133" s="1" t="s">
        <v>45</v>
      </c>
      <c r="K133" s="1">
        <v>1553.1</v>
      </c>
      <c r="L133" s="1" t="s">
        <v>95</v>
      </c>
      <c r="M133" s="59">
        <v>57.3</v>
      </c>
      <c r="P133" s="1" t="s">
        <v>21</v>
      </c>
      <c r="Q133" s="59"/>
      <c r="R133" s="32">
        <v>8.2</v>
      </c>
      <c r="S133" s="59"/>
      <c r="U133" s="1">
        <v>18</v>
      </c>
      <c r="V133" s="1">
        <v>21.8</v>
      </c>
      <c r="W133" s="1">
        <v>51.4</v>
      </c>
    </row>
    <row r="134" spans="2:23" ht="12.75">
      <c r="B134" s="35" t="s">
        <v>160</v>
      </c>
      <c r="C134" s="1" t="s">
        <v>161</v>
      </c>
      <c r="D134" s="63">
        <v>40048</v>
      </c>
      <c r="E134" s="5">
        <v>0.3333333333333333</v>
      </c>
      <c r="F134" s="1" t="s">
        <v>16</v>
      </c>
      <c r="G134" s="1" t="s">
        <v>231</v>
      </c>
      <c r="H134" s="1" t="s">
        <v>31</v>
      </c>
      <c r="I134" s="1">
        <v>100</v>
      </c>
      <c r="J134" s="1" t="s">
        <v>63</v>
      </c>
      <c r="K134" s="1">
        <v>2419.6</v>
      </c>
      <c r="L134" s="1" t="s">
        <v>232</v>
      </c>
      <c r="M134" s="64">
        <v>344.8</v>
      </c>
      <c r="P134" s="1" t="s">
        <v>21</v>
      </c>
      <c r="Q134" s="64" t="s">
        <v>233</v>
      </c>
      <c r="R134" s="32">
        <v>6.6</v>
      </c>
      <c r="S134" s="64"/>
      <c r="U134" s="1">
        <v>24</v>
      </c>
      <c r="V134" s="1">
        <v>25</v>
      </c>
      <c r="W134" s="1">
        <v>76.05</v>
      </c>
    </row>
    <row r="135" spans="2:16" ht="12.75">
      <c r="B135" s="35" t="s">
        <v>160</v>
      </c>
      <c r="C135" s="1" t="s">
        <v>161</v>
      </c>
      <c r="D135" s="63">
        <v>40048</v>
      </c>
      <c r="E135" s="5">
        <v>0.3333333333333333</v>
      </c>
      <c r="F135" s="1" t="s">
        <v>16</v>
      </c>
      <c r="H135" s="1" t="s">
        <v>183</v>
      </c>
      <c r="I135" s="1">
        <v>100</v>
      </c>
      <c r="J135" s="1" t="s">
        <v>63</v>
      </c>
      <c r="K135" s="1">
        <v>2419.6</v>
      </c>
      <c r="L135" s="1" t="s">
        <v>189</v>
      </c>
      <c r="M135" s="64">
        <v>365.4</v>
      </c>
      <c r="P135" s="1" t="s">
        <v>21</v>
      </c>
    </row>
    <row r="136" spans="2:23" ht="12.75">
      <c r="B136" s="35" t="s">
        <v>160</v>
      </c>
      <c r="C136" s="1" t="s">
        <v>125</v>
      </c>
      <c r="D136" s="66">
        <v>40062</v>
      </c>
      <c r="E136" s="5">
        <v>0.37847222222222227</v>
      </c>
      <c r="F136" s="1" t="s">
        <v>79</v>
      </c>
      <c r="H136" s="1" t="s">
        <v>31</v>
      </c>
      <c r="I136" s="1">
        <v>100</v>
      </c>
      <c r="J136" s="1" t="s">
        <v>24</v>
      </c>
      <c r="K136" s="1">
        <v>1119.9</v>
      </c>
      <c r="L136" s="7" t="s">
        <v>246</v>
      </c>
      <c r="M136" s="67">
        <v>10.8</v>
      </c>
      <c r="N136" s="67"/>
      <c r="P136" s="1" t="s">
        <v>21</v>
      </c>
      <c r="Q136" s="67" t="s">
        <v>255</v>
      </c>
      <c r="R136" s="32">
        <v>7.6</v>
      </c>
      <c r="S136" s="67"/>
      <c r="V136" s="1">
        <v>20.3</v>
      </c>
      <c r="W136" s="1">
        <v>75</v>
      </c>
    </row>
    <row r="137" spans="2:16" ht="12.75">
      <c r="B137" s="35" t="s">
        <v>160</v>
      </c>
      <c r="C137" s="1" t="s">
        <v>125</v>
      </c>
      <c r="D137" s="66">
        <v>40062</v>
      </c>
      <c r="E137" s="5">
        <v>0.37847222222222227</v>
      </c>
      <c r="F137" s="1" t="s">
        <v>79</v>
      </c>
      <c r="H137" s="1" t="s">
        <v>35</v>
      </c>
      <c r="I137" s="1">
        <v>2.5</v>
      </c>
      <c r="L137" s="7"/>
      <c r="M137" s="67"/>
      <c r="N137" s="67">
        <v>40</v>
      </c>
      <c r="O137" s="1">
        <v>200</v>
      </c>
      <c r="P137" s="1" t="s">
        <v>21</v>
      </c>
    </row>
    <row r="138" spans="2:23" ht="12.75">
      <c r="B138" s="35" t="s">
        <v>160</v>
      </c>
      <c r="C138" s="1" t="s">
        <v>263</v>
      </c>
      <c r="D138" s="70">
        <v>40076</v>
      </c>
      <c r="E138" s="5">
        <v>0.2881944444444445</v>
      </c>
      <c r="F138" s="1" t="s">
        <v>79</v>
      </c>
      <c r="G138" s="1" t="s">
        <v>231</v>
      </c>
      <c r="H138" s="1" t="s">
        <v>31</v>
      </c>
      <c r="I138" s="1">
        <v>100</v>
      </c>
      <c r="J138" s="1" t="s">
        <v>232</v>
      </c>
      <c r="K138" s="1">
        <v>344.8</v>
      </c>
      <c r="L138" s="7" t="s">
        <v>262</v>
      </c>
      <c r="M138" s="37">
        <v>9.8</v>
      </c>
      <c r="P138" s="1" t="s">
        <v>21</v>
      </c>
      <c r="Q138" s="37" t="s">
        <v>264</v>
      </c>
      <c r="R138" s="32">
        <v>8.26</v>
      </c>
      <c r="S138" s="37"/>
      <c r="U138" s="1">
        <v>11.4</v>
      </c>
      <c r="V138" s="1">
        <v>17.1</v>
      </c>
      <c r="W138" s="1">
        <v>93</v>
      </c>
    </row>
    <row r="139" spans="2:23" ht="12.75">
      <c r="B139" s="35" t="s">
        <v>160</v>
      </c>
      <c r="C139" s="1" t="s">
        <v>263</v>
      </c>
      <c r="D139" s="70">
        <v>40076</v>
      </c>
      <c r="E139" s="5">
        <v>0.2881944444444445</v>
      </c>
      <c r="F139" s="1" t="s">
        <v>79</v>
      </c>
      <c r="H139" s="1" t="s">
        <v>22</v>
      </c>
      <c r="I139" s="1">
        <v>100</v>
      </c>
      <c r="J139" s="1" t="s">
        <v>189</v>
      </c>
      <c r="K139" s="1">
        <v>365.4</v>
      </c>
      <c r="L139" s="7" t="s">
        <v>265</v>
      </c>
      <c r="M139" s="37">
        <v>8.6</v>
      </c>
      <c r="P139" s="1" t="s">
        <v>21</v>
      </c>
      <c r="Q139" s="37"/>
      <c r="R139" s="32">
        <v>8.26</v>
      </c>
      <c r="S139" s="37"/>
      <c r="U139" s="1">
        <v>11.4</v>
      </c>
      <c r="V139" s="1">
        <v>17.1</v>
      </c>
      <c r="W139" s="1">
        <v>93</v>
      </c>
    </row>
    <row r="140" spans="2:23" ht="12.75">
      <c r="B140" s="35" t="s">
        <v>160</v>
      </c>
      <c r="C140" s="1" t="s">
        <v>263</v>
      </c>
      <c r="D140" s="70">
        <v>40076</v>
      </c>
      <c r="E140" s="5">
        <v>0.2881944444444445</v>
      </c>
      <c r="F140" s="1" t="s">
        <v>79</v>
      </c>
      <c r="H140" s="1" t="s">
        <v>35</v>
      </c>
      <c r="I140" s="1">
        <v>2.5</v>
      </c>
      <c r="L140" s="7"/>
      <c r="M140" s="37"/>
      <c r="N140" s="37">
        <v>80</v>
      </c>
      <c r="O140" s="1">
        <v>240</v>
      </c>
      <c r="P140" s="1" t="s">
        <v>21</v>
      </c>
      <c r="Q140" s="37"/>
      <c r="R140" s="32">
        <v>8.3</v>
      </c>
      <c r="S140" s="37"/>
      <c r="U140" s="1">
        <v>11.4</v>
      </c>
      <c r="V140" s="1">
        <v>17.1</v>
      </c>
      <c r="W140" s="1">
        <v>93</v>
      </c>
    </row>
    <row r="141" spans="2:23" ht="12.75">
      <c r="B141" s="35" t="s">
        <v>160</v>
      </c>
      <c r="C141" s="1" t="s">
        <v>161</v>
      </c>
      <c r="D141" s="72">
        <v>40090</v>
      </c>
      <c r="E141" s="5">
        <v>0.375</v>
      </c>
      <c r="F141" s="1" t="s">
        <v>16</v>
      </c>
      <c r="G141" s="1" t="s">
        <v>27</v>
      </c>
      <c r="H141" s="1" t="s">
        <v>31</v>
      </c>
      <c r="I141" s="1">
        <v>100</v>
      </c>
      <c r="J141" s="1" t="s">
        <v>63</v>
      </c>
      <c r="K141" s="1">
        <v>2419.6</v>
      </c>
      <c r="L141" s="7" t="s">
        <v>75</v>
      </c>
      <c r="M141" s="73">
        <v>272.3</v>
      </c>
      <c r="N141" s="73"/>
      <c r="P141" s="1" t="s">
        <v>21</v>
      </c>
      <c r="Q141" s="73"/>
      <c r="R141" s="32">
        <v>8.9</v>
      </c>
      <c r="S141" s="73"/>
      <c r="V141" s="1">
        <v>15.7</v>
      </c>
      <c r="W141" s="1">
        <v>89.7</v>
      </c>
    </row>
    <row r="142" spans="2:16" ht="12.75">
      <c r="B142" s="35" t="s">
        <v>160</v>
      </c>
      <c r="C142" s="1" t="s">
        <v>161</v>
      </c>
      <c r="D142" s="72">
        <v>40090</v>
      </c>
      <c r="E142" s="5">
        <v>0.375</v>
      </c>
      <c r="F142" s="1" t="s">
        <v>16</v>
      </c>
      <c r="G142" s="1" t="s">
        <v>27</v>
      </c>
      <c r="H142" s="1" t="s">
        <v>35</v>
      </c>
      <c r="I142" s="1">
        <v>2.5</v>
      </c>
      <c r="L142" s="7"/>
      <c r="M142" s="73"/>
      <c r="N142" s="73">
        <v>240</v>
      </c>
      <c r="O142" s="1">
        <v>4840</v>
      </c>
      <c r="P142" s="1" t="s">
        <v>21</v>
      </c>
    </row>
    <row r="143" spans="2:22" ht="12.75">
      <c r="B143" s="35" t="s">
        <v>160</v>
      </c>
      <c r="C143" s="1" t="s">
        <v>161</v>
      </c>
      <c r="D143" s="77">
        <v>40104</v>
      </c>
      <c r="E143" s="5">
        <v>0.37152777777777773</v>
      </c>
      <c r="F143" s="1" t="s">
        <v>16</v>
      </c>
      <c r="H143" s="1" t="s">
        <v>31</v>
      </c>
      <c r="I143" s="1">
        <v>100</v>
      </c>
      <c r="J143" s="1" t="s">
        <v>239</v>
      </c>
      <c r="K143" s="1">
        <v>1413.6</v>
      </c>
      <c r="L143" s="7" t="s">
        <v>290</v>
      </c>
      <c r="M143" s="78">
        <v>83.6</v>
      </c>
      <c r="P143" s="1" t="s">
        <v>21</v>
      </c>
      <c r="Q143" s="78" t="s">
        <v>291</v>
      </c>
      <c r="R143" s="32">
        <v>9.2</v>
      </c>
      <c r="S143" s="78"/>
      <c r="V143" s="1">
        <v>9</v>
      </c>
    </row>
    <row r="144" spans="2:22" ht="12.75">
      <c r="B144" s="35" t="s">
        <v>160</v>
      </c>
      <c r="C144" s="1" t="s">
        <v>161</v>
      </c>
      <c r="D144" s="77">
        <v>40104</v>
      </c>
      <c r="E144" s="5">
        <v>0.37152777777777773</v>
      </c>
      <c r="F144" s="1" t="s">
        <v>16</v>
      </c>
      <c r="G144" s="1" t="s">
        <v>231</v>
      </c>
      <c r="H144" s="1" t="s">
        <v>22</v>
      </c>
      <c r="I144" s="1">
        <v>100</v>
      </c>
      <c r="J144" s="1" t="s">
        <v>121</v>
      </c>
      <c r="K144" s="1">
        <v>1986.3</v>
      </c>
      <c r="L144" s="7" t="s">
        <v>292</v>
      </c>
      <c r="M144" s="78">
        <v>81.6</v>
      </c>
      <c r="P144" s="1" t="s">
        <v>21</v>
      </c>
      <c r="Q144" s="78" t="s">
        <v>293</v>
      </c>
      <c r="R144" s="32">
        <v>9.2</v>
      </c>
      <c r="S144" s="78"/>
      <c r="V144" s="1">
        <v>9</v>
      </c>
    </row>
    <row r="145" spans="2:22" ht="12.75">
      <c r="B145" s="35" t="s">
        <v>160</v>
      </c>
      <c r="C145" s="1" t="s">
        <v>161</v>
      </c>
      <c r="D145" s="77">
        <v>40104</v>
      </c>
      <c r="E145" s="5">
        <v>0.37152777777777773</v>
      </c>
      <c r="F145" s="1" t="s">
        <v>16</v>
      </c>
      <c r="H145" s="1" t="s">
        <v>183</v>
      </c>
      <c r="I145" s="1">
        <v>100</v>
      </c>
      <c r="J145" s="1" t="s">
        <v>239</v>
      </c>
      <c r="K145" s="1">
        <v>1413.6</v>
      </c>
      <c r="L145" s="1" t="s">
        <v>294</v>
      </c>
      <c r="M145" s="78">
        <v>111.2</v>
      </c>
      <c r="P145" s="1" t="s">
        <v>21</v>
      </c>
      <c r="Q145" s="78"/>
      <c r="R145" s="32">
        <v>9.2</v>
      </c>
      <c r="S145" s="78"/>
      <c r="V145" s="1">
        <v>9</v>
      </c>
    </row>
    <row r="146" spans="2:16" ht="12.75">
      <c r="B146" s="35" t="s">
        <v>160</v>
      </c>
      <c r="C146" s="1" t="s">
        <v>161</v>
      </c>
      <c r="D146" s="77">
        <v>40104</v>
      </c>
      <c r="E146" s="5">
        <v>0.37152777777777773</v>
      </c>
      <c r="F146" s="1" t="s">
        <v>16</v>
      </c>
      <c r="H146" s="1" t="s">
        <v>35</v>
      </c>
      <c r="I146" s="1">
        <v>2.5</v>
      </c>
      <c r="M146" s="78"/>
      <c r="N146" s="78">
        <v>240</v>
      </c>
      <c r="O146" s="1">
        <v>560</v>
      </c>
      <c r="P146" s="1" t="s">
        <v>21</v>
      </c>
    </row>
    <row r="147" spans="1:15" s="20" customFormat="1" ht="12.75">
      <c r="A147" s="250" t="s">
        <v>348</v>
      </c>
      <c r="B147" s="250"/>
      <c r="D147" s="22"/>
      <c r="E147" s="23"/>
      <c r="K147" s="21">
        <f>GEOMEAN(K127:K146)</f>
        <v>1286.115801298058</v>
      </c>
      <c r="L147" s="21"/>
      <c r="M147" s="21">
        <f>GEOMEAN(M127:M146)</f>
        <v>64.90075012041503</v>
      </c>
      <c r="N147" s="21">
        <f>GEOMEAN(N127:N146)</f>
        <v>94.08632180197387</v>
      </c>
      <c r="O147" s="21">
        <f>GEOMEAN(O127:O146)</f>
        <v>553.6903104779998</v>
      </c>
    </row>
    <row r="148" spans="2:23" ht="12.75">
      <c r="B148" s="3"/>
      <c r="C148" s="11"/>
      <c r="D148" s="11"/>
      <c r="E148" s="11"/>
      <c r="F148" s="10"/>
      <c r="N148" s="8"/>
      <c r="O148" s="8"/>
      <c r="P148" s="11"/>
      <c r="Q148" s="11"/>
      <c r="R148" s="11"/>
      <c r="S148" s="11"/>
      <c r="T148" s="11"/>
      <c r="U148" s="11"/>
      <c r="V148" s="11"/>
      <c r="W148" s="11"/>
    </row>
    <row r="149" spans="1:16" ht="12.75">
      <c r="A149" s="1" t="s">
        <v>86</v>
      </c>
      <c r="B149" s="36" t="s">
        <v>76</v>
      </c>
      <c r="C149" s="1" t="s">
        <v>87</v>
      </c>
      <c r="D149" s="40">
        <v>39950</v>
      </c>
      <c r="E149" s="5">
        <v>0.4270833333333333</v>
      </c>
      <c r="F149" s="1" t="s">
        <v>16</v>
      </c>
      <c r="G149" s="1" t="s">
        <v>56</v>
      </c>
      <c r="H149" s="1" t="s">
        <v>18</v>
      </c>
      <c r="I149" s="1">
        <v>100</v>
      </c>
      <c r="J149" s="1" t="s">
        <v>88</v>
      </c>
      <c r="K149" s="1">
        <v>960.6</v>
      </c>
      <c r="L149" s="1" t="s">
        <v>50</v>
      </c>
      <c r="M149" s="33">
        <v>436</v>
      </c>
      <c r="P149" s="1" t="s">
        <v>21</v>
      </c>
    </row>
    <row r="150" spans="2:16" ht="12.75">
      <c r="B150" s="36" t="s">
        <v>76</v>
      </c>
      <c r="C150" s="1" t="s">
        <v>89</v>
      </c>
      <c r="D150" s="41">
        <v>39978</v>
      </c>
      <c r="E150" s="5">
        <v>0.3854166666666667</v>
      </c>
      <c r="F150" s="1" t="s">
        <v>90</v>
      </c>
      <c r="G150" s="1" t="s">
        <v>27</v>
      </c>
      <c r="H150" s="1" t="s">
        <v>31</v>
      </c>
      <c r="I150" s="1">
        <v>100</v>
      </c>
      <c r="J150" s="1" t="s">
        <v>305</v>
      </c>
      <c r="K150" s="1">
        <v>755.6</v>
      </c>
      <c r="L150" s="1" t="s">
        <v>98</v>
      </c>
      <c r="M150" s="28">
        <v>28.2</v>
      </c>
      <c r="P150" s="1" t="s">
        <v>21</v>
      </c>
    </row>
    <row r="151" spans="2:16" ht="12.75">
      <c r="B151" s="36" t="s">
        <v>76</v>
      </c>
      <c r="C151" s="1" t="s">
        <v>89</v>
      </c>
      <c r="D151" s="41">
        <v>39978</v>
      </c>
      <c r="E151" s="5">
        <v>0.3854166666666667</v>
      </c>
      <c r="F151" s="1" t="s">
        <v>90</v>
      </c>
      <c r="G151" s="1" t="s">
        <v>27</v>
      </c>
      <c r="H151" s="1" t="s">
        <v>22</v>
      </c>
      <c r="I151" s="1">
        <v>100</v>
      </c>
      <c r="J151" s="1" t="s">
        <v>306</v>
      </c>
      <c r="K151" s="1">
        <v>913.9</v>
      </c>
      <c r="L151" s="1" t="s">
        <v>99</v>
      </c>
      <c r="M151" s="28">
        <v>78.4</v>
      </c>
      <c r="P151" s="1" t="s">
        <v>21</v>
      </c>
    </row>
    <row r="152" spans="2:22" ht="12.75">
      <c r="B152" s="36" t="s">
        <v>76</v>
      </c>
      <c r="C152" s="1" t="s">
        <v>89</v>
      </c>
      <c r="D152" s="49">
        <v>39992</v>
      </c>
      <c r="E152" s="5">
        <v>0.3993055555555556</v>
      </c>
      <c r="G152" s="1" t="s">
        <v>30</v>
      </c>
      <c r="H152" s="1" t="s">
        <v>31</v>
      </c>
      <c r="I152" s="1">
        <v>100</v>
      </c>
      <c r="J152" s="1" t="s">
        <v>73</v>
      </c>
      <c r="K152" s="1">
        <v>980.4</v>
      </c>
      <c r="L152" s="1" t="s">
        <v>169</v>
      </c>
      <c r="M152" s="48">
        <v>67.7</v>
      </c>
      <c r="P152" s="1" t="s">
        <v>21</v>
      </c>
      <c r="Q152" s="48" t="s">
        <v>134</v>
      </c>
      <c r="R152" s="32">
        <v>8.8</v>
      </c>
      <c r="S152" s="48"/>
      <c r="U152" s="1">
        <v>16.7</v>
      </c>
      <c r="V152" s="1">
        <v>10</v>
      </c>
    </row>
    <row r="153" spans="2:22" ht="12.75">
      <c r="B153" s="36" t="s">
        <v>76</v>
      </c>
      <c r="C153" s="1" t="s">
        <v>89</v>
      </c>
      <c r="D153" s="52">
        <v>40006</v>
      </c>
      <c r="E153" s="5">
        <v>0.3888888888888889</v>
      </c>
      <c r="F153" s="1" t="s">
        <v>16</v>
      </c>
      <c r="G153" s="1" t="s">
        <v>30</v>
      </c>
      <c r="H153" s="1" t="s">
        <v>31</v>
      </c>
      <c r="I153" s="1">
        <v>100</v>
      </c>
      <c r="J153" s="1" t="s">
        <v>184</v>
      </c>
      <c r="K153" s="1">
        <v>12299.7</v>
      </c>
      <c r="L153" s="1" t="s">
        <v>100</v>
      </c>
      <c r="M153" s="25">
        <v>36.9</v>
      </c>
      <c r="P153" s="1" t="s">
        <v>21</v>
      </c>
      <c r="Q153" s="25" t="s">
        <v>134</v>
      </c>
      <c r="R153" s="32">
        <v>8.8</v>
      </c>
      <c r="S153" s="25"/>
      <c r="U153" s="1">
        <v>14.4</v>
      </c>
      <c r="V153" s="1">
        <v>18</v>
      </c>
    </row>
    <row r="154" spans="2:23" ht="12.75">
      <c r="B154" s="36" t="s">
        <v>76</v>
      </c>
      <c r="C154" s="1" t="s">
        <v>89</v>
      </c>
      <c r="D154" s="54">
        <v>40020</v>
      </c>
      <c r="E154" s="5">
        <v>0.3298611111111111</v>
      </c>
      <c r="F154" s="1" t="s">
        <v>146</v>
      </c>
      <c r="G154" s="1" t="s">
        <v>27</v>
      </c>
      <c r="H154" s="1" t="s">
        <v>31</v>
      </c>
      <c r="I154" s="1">
        <v>100</v>
      </c>
      <c r="J154" s="1" t="s">
        <v>63</v>
      </c>
      <c r="K154" s="1">
        <v>2419.6</v>
      </c>
      <c r="L154" s="1" t="s">
        <v>185</v>
      </c>
      <c r="M154" s="55">
        <v>214.3</v>
      </c>
      <c r="N154" s="55"/>
      <c r="P154" s="1" t="s">
        <v>21</v>
      </c>
      <c r="Q154" s="55" t="s">
        <v>186</v>
      </c>
      <c r="R154" s="32">
        <v>8.3</v>
      </c>
      <c r="S154" s="55"/>
      <c r="U154" s="1">
        <v>18.3</v>
      </c>
      <c r="V154" s="1">
        <v>15.6</v>
      </c>
      <c r="W154" s="1">
        <v>100</v>
      </c>
    </row>
    <row r="155" spans="2:17" ht="12.75">
      <c r="B155" s="36" t="s">
        <v>76</v>
      </c>
      <c r="C155" s="1" t="s">
        <v>89</v>
      </c>
      <c r="D155" s="54">
        <v>40020</v>
      </c>
      <c r="E155" s="5">
        <v>0.3298611111111111</v>
      </c>
      <c r="F155" s="1" t="s">
        <v>146</v>
      </c>
      <c r="G155" s="1" t="s">
        <v>27</v>
      </c>
      <c r="H155" s="1" t="s">
        <v>35</v>
      </c>
      <c r="I155" s="1">
        <v>2.5</v>
      </c>
      <c r="M155" s="55"/>
      <c r="N155" s="55">
        <v>40</v>
      </c>
      <c r="O155" s="1">
        <v>1280</v>
      </c>
      <c r="P155" s="1" t="s">
        <v>21</v>
      </c>
      <c r="Q155" s="1" t="s">
        <v>186</v>
      </c>
    </row>
    <row r="156" spans="2:22" ht="12.75">
      <c r="B156" s="36" t="s">
        <v>76</v>
      </c>
      <c r="C156" s="1" t="s">
        <v>89</v>
      </c>
      <c r="D156" s="58">
        <v>40034</v>
      </c>
      <c r="E156" s="5">
        <v>0.3194444444444445</v>
      </c>
      <c r="F156" s="1" t="s">
        <v>79</v>
      </c>
      <c r="G156" s="1" t="s">
        <v>30</v>
      </c>
      <c r="H156" s="1" t="s">
        <v>31</v>
      </c>
      <c r="I156" s="1">
        <v>100</v>
      </c>
      <c r="J156" s="1" t="s">
        <v>203</v>
      </c>
      <c r="K156" s="1">
        <v>172</v>
      </c>
      <c r="L156" s="1" t="s">
        <v>204</v>
      </c>
      <c r="M156" s="59">
        <v>23.8</v>
      </c>
      <c r="P156" s="1" t="s">
        <v>21</v>
      </c>
      <c r="Q156" s="59" t="s">
        <v>205</v>
      </c>
      <c r="R156" s="32">
        <v>7.7</v>
      </c>
      <c r="S156" s="59"/>
      <c r="U156" s="1">
        <v>14.4</v>
      </c>
      <c r="V156" s="1">
        <v>21</v>
      </c>
    </row>
    <row r="157" spans="1:23" ht="12.75">
      <c r="A157" s="11"/>
      <c r="B157" s="36" t="s">
        <v>76</v>
      </c>
      <c r="C157" s="11" t="s">
        <v>15</v>
      </c>
      <c r="D157" s="61">
        <v>40034</v>
      </c>
      <c r="E157" s="13">
        <v>0.3333333333333333</v>
      </c>
      <c r="F157" s="11" t="s">
        <v>79</v>
      </c>
      <c r="G157" s="11"/>
      <c r="H157" s="11" t="s">
        <v>38</v>
      </c>
      <c r="I157" s="11">
        <v>100</v>
      </c>
      <c r="J157" s="11" t="s">
        <v>115</v>
      </c>
      <c r="K157" s="11">
        <v>235.9</v>
      </c>
      <c r="L157" s="11" t="s">
        <v>207</v>
      </c>
      <c r="M157" s="62">
        <v>14.8</v>
      </c>
      <c r="N157" s="11"/>
      <c r="O157" s="11"/>
      <c r="P157" s="11" t="s">
        <v>21</v>
      </c>
      <c r="Q157" s="62" t="s">
        <v>208</v>
      </c>
      <c r="R157" s="60">
        <v>7.7</v>
      </c>
      <c r="S157" s="62"/>
      <c r="T157" s="11"/>
      <c r="U157" s="11"/>
      <c r="V157" s="11"/>
      <c r="W157" s="11"/>
    </row>
    <row r="158" spans="2:21" ht="12.75">
      <c r="B158" s="36" t="s">
        <v>76</v>
      </c>
      <c r="C158" s="1" t="s">
        <v>89</v>
      </c>
      <c r="D158" s="63">
        <v>40048</v>
      </c>
      <c r="E158" s="5">
        <v>0.40625</v>
      </c>
      <c r="F158" s="1" t="s">
        <v>79</v>
      </c>
      <c r="G158" s="1" t="s">
        <v>30</v>
      </c>
      <c r="H158" s="1" t="s">
        <v>31</v>
      </c>
      <c r="I158" s="1">
        <v>100</v>
      </c>
      <c r="J158" s="1" t="s">
        <v>63</v>
      </c>
      <c r="K158" s="1">
        <v>2419.6</v>
      </c>
      <c r="L158" s="1" t="s">
        <v>234</v>
      </c>
      <c r="M158" s="64">
        <v>517.2</v>
      </c>
      <c r="P158" s="1" t="s">
        <v>21</v>
      </c>
      <c r="U158" s="1">
        <v>24.4</v>
      </c>
    </row>
    <row r="159" spans="1:20" ht="12.75">
      <c r="A159" s="11"/>
      <c r="B159" s="36" t="s">
        <v>76</v>
      </c>
      <c r="C159" s="11" t="s">
        <v>161</v>
      </c>
      <c r="D159" s="65">
        <v>40048</v>
      </c>
      <c r="E159" s="13">
        <v>0.3368055555555556</v>
      </c>
      <c r="F159" s="11" t="s">
        <v>16</v>
      </c>
      <c r="G159" s="11"/>
      <c r="H159" s="11" t="s">
        <v>31</v>
      </c>
      <c r="I159" s="11">
        <v>100</v>
      </c>
      <c r="J159" s="11" t="s">
        <v>63</v>
      </c>
      <c r="K159" s="11">
        <v>2419.6</v>
      </c>
      <c r="L159" s="11" t="s">
        <v>234</v>
      </c>
      <c r="M159" s="60">
        <v>517.2</v>
      </c>
      <c r="N159" s="11"/>
      <c r="O159" s="11"/>
      <c r="P159" s="11"/>
      <c r="Q159" s="11" t="s">
        <v>310</v>
      </c>
      <c r="R159" s="11"/>
      <c r="S159" s="11"/>
      <c r="T159" s="11"/>
    </row>
    <row r="160" spans="2:23" ht="12.75">
      <c r="B160" s="36" t="s">
        <v>76</v>
      </c>
      <c r="C160" s="1" t="s">
        <v>89</v>
      </c>
      <c r="D160" s="66">
        <v>40062</v>
      </c>
      <c r="E160" s="5">
        <v>0.3229166666666667</v>
      </c>
      <c r="F160" s="1" t="s">
        <v>79</v>
      </c>
      <c r="H160" s="1" t="s">
        <v>31</v>
      </c>
      <c r="I160" s="1">
        <v>100</v>
      </c>
      <c r="J160" s="1" t="s">
        <v>51</v>
      </c>
      <c r="K160" s="1">
        <v>2419.6</v>
      </c>
      <c r="L160" s="1" t="s">
        <v>250</v>
      </c>
      <c r="M160" s="67">
        <v>25.6</v>
      </c>
      <c r="P160" s="1" t="s">
        <v>21</v>
      </c>
      <c r="Q160" s="67" t="s">
        <v>251</v>
      </c>
      <c r="R160" s="32">
        <v>7.9</v>
      </c>
      <c r="S160" s="67"/>
      <c r="U160" s="1">
        <v>8.9</v>
      </c>
      <c r="V160" s="1">
        <v>19.9</v>
      </c>
      <c r="W160" s="1">
        <v>125</v>
      </c>
    </row>
    <row r="161" spans="2:21" ht="12.75">
      <c r="B161" s="36" t="s">
        <v>76</v>
      </c>
      <c r="C161" s="1" t="s">
        <v>89</v>
      </c>
      <c r="D161" s="70">
        <v>40076</v>
      </c>
      <c r="E161" s="5">
        <v>0.3888888888888889</v>
      </c>
      <c r="F161" s="1" t="s">
        <v>79</v>
      </c>
      <c r="H161" s="1" t="s">
        <v>31</v>
      </c>
      <c r="I161" s="1">
        <v>100</v>
      </c>
      <c r="J161" s="1" t="s">
        <v>266</v>
      </c>
      <c r="K161" s="1">
        <v>344.1</v>
      </c>
      <c r="L161" s="7" t="s">
        <v>267</v>
      </c>
      <c r="M161" s="37">
        <v>3</v>
      </c>
      <c r="P161" s="1" t="s">
        <v>21</v>
      </c>
      <c r="U161" s="1">
        <v>11.7</v>
      </c>
    </row>
    <row r="162" spans="1:23" ht="12.75">
      <c r="A162" s="11"/>
      <c r="B162" s="36" t="s">
        <v>76</v>
      </c>
      <c r="C162" s="11" t="s">
        <v>161</v>
      </c>
      <c r="D162" s="74">
        <v>40090</v>
      </c>
      <c r="E162" s="13">
        <v>0.34375</v>
      </c>
      <c r="F162" s="11" t="s">
        <v>16</v>
      </c>
      <c r="G162" s="11" t="s">
        <v>27</v>
      </c>
      <c r="H162" s="11" t="s">
        <v>38</v>
      </c>
      <c r="I162" s="11">
        <v>100</v>
      </c>
      <c r="J162" s="11" t="s">
        <v>63</v>
      </c>
      <c r="K162" s="11">
        <v>2419.6</v>
      </c>
      <c r="L162" s="11" t="s">
        <v>277</v>
      </c>
      <c r="M162" s="75">
        <v>290.9</v>
      </c>
      <c r="N162" s="11"/>
      <c r="O162" s="11"/>
      <c r="P162" s="11" t="s">
        <v>21</v>
      </c>
      <c r="Q162" s="11"/>
      <c r="R162" s="11"/>
      <c r="S162" s="11"/>
      <c r="T162" s="11"/>
      <c r="U162" s="11"/>
      <c r="V162" s="11"/>
      <c r="W162" s="11"/>
    </row>
    <row r="163" spans="2:21" ht="12.75">
      <c r="B163" s="36" t="s">
        <v>76</v>
      </c>
      <c r="C163" s="1" t="s">
        <v>89</v>
      </c>
      <c r="D163" s="77">
        <v>40104</v>
      </c>
      <c r="E163" s="5">
        <v>0.3958333333333333</v>
      </c>
      <c r="F163" s="1" t="s">
        <v>16</v>
      </c>
      <c r="H163" s="1" t="s">
        <v>31</v>
      </c>
      <c r="I163" s="1">
        <v>100</v>
      </c>
      <c r="J163" s="1" t="s">
        <v>67</v>
      </c>
      <c r="K163" s="1">
        <v>478.6</v>
      </c>
      <c r="L163" s="7" t="s">
        <v>298</v>
      </c>
      <c r="M163" s="78">
        <v>90.6</v>
      </c>
      <c r="P163" s="1" t="s">
        <v>21</v>
      </c>
      <c r="U163" s="1">
        <v>4.4</v>
      </c>
    </row>
    <row r="165" spans="21:23" ht="12.75">
      <c r="U165" s="11"/>
      <c r="V165" s="11"/>
      <c r="W165" s="11"/>
    </row>
    <row r="167" spans="1:15" s="20" customFormat="1" ht="12.75">
      <c r="A167" s="248" t="s">
        <v>345</v>
      </c>
      <c r="B167" s="248"/>
      <c r="D167" s="22"/>
      <c r="E167" s="23"/>
      <c r="K167" s="21">
        <f>GEOMEAN(K149:K165)</f>
        <v>1112.2186938343216</v>
      </c>
      <c r="L167" s="21"/>
      <c r="M167" s="21">
        <f>GEOMEAN(M149:M165)</f>
        <v>71.8866768799085</v>
      </c>
      <c r="N167" s="20">
        <v>40</v>
      </c>
      <c r="O167" s="20">
        <v>1280</v>
      </c>
    </row>
    <row r="168" spans="4:5" ht="12.75">
      <c r="D168" s="4"/>
      <c r="E168" s="4"/>
    </row>
    <row r="169" spans="1:23" ht="12.75">
      <c r="A169" s="7" t="s">
        <v>123</v>
      </c>
      <c r="B169" s="37" t="s">
        <v>124</v>
      </c>
      <c r="C169" s="1" t="s">
        <v>125</v>
      </c>
      <c r="D169" s="49">
        <v>39992</v>
      </c>
      <c r="E169" s="5">
        <v>0.3263888888888889</v>
      </c>
      <c r="F169" s="1" t="s">
        <v>16</v>
      </c>
      <c r="G169" s="1" t="s">
        <v>17</v>
      </c>
      <c r="H169" s="1" t="s">
        <v>31</v>
      </c>
      <c r="I169" s="1">
        <v>100</v>
      </c>
      <c r="J169" s="1" t="s">
        <v>126</v>
      </c>
      <c r="K169" s="1">
        <v>686.7</v>
      </c>
      <c r="L169" s="1" t="s">
        <v>127</v>
      </c>
      <c r="M169" s="48">
        <v>63.7</v>
      </c>
      <c r="P169" s="1" t="s">
        <v>21</v>
      </c>
      <c r="Q169" s="48" t="s">
        <v>128</v>
      </c>
      <c r="R169" s="32">
        <v>9.1</v>
      </c>
      <c r="S169" s="48"/>
      <c r="V169" s="1">
        <v>19.4</v>
      </c>
      <c r="W169" s="1">
        <v>63</v>
      </c>
    </row>
    <row r="170" spans="2:13" ht="12.75">
      <c r="B170" s="37" t="s">
        <v>124</v>
      </c>
      <c r="C170" s="1" t="s">
        <v>125</v>
      </c>
      <c r="D170" s="49">
        <v>39992</v>
      </c>
      <c r="E170" s="5">
        <v>0.3263888888888889</v>
      </c>
      <c r="F170" s="1" t="s">
        <v>16</v>
      </c>
      <c r="G170" s="1" t="s">
        <v>17</v>
      </c>
      <c r="H170" s="1" t="s">
        <v>22</v>
      </c>
      <c r="I170" s="1">
        <v>100</v>
      </c>
      <c r="J170" s="1" t="s">
        <v>130</v>
      </c>
      <c r="K170" s="1">
        <v>639.4</v>
      </c>
      <c r="L170" s="1" t="s">
        <v>132</v>
      </c>
      <c r="M170" s="48">
        <v>36.8</v>
      </c>
    </row>
    <row r="171" spans="2:16" ht="12.75">
      <c r="B171" s="37" t="s">
        <v>124</v>
      </c>
      <c r="C171" s="1" t="s">
        <v>125</v>
      </c>
      <c r="D171" s="49">
        <v>39992</v>
      </c>
      <c r="E171" s="5">
        <v>0.3263888888888889</v>
      </c>
      <c r="F171" s="1" t="s">
        <v>16</v>
      </c>
      <c r="G171" s="1" t="s">
        <v>17</v>
      </c>
      <c r="H171" s="1" t="s">
        <v>129</v>
      </c>
      <c r="I171" s="1">
        <v>100</v>
      </c>
      <c r="J171" s="1" t="s">
        <v>131</v>
      </c>
      <c r="K171" s="1">
        <v>574.8</v>
      </c>
      <c r="L171" s="1" t="s">
        <v>133</v>
      </c>
      <c r="M171" s="48">
        <v>60.2</v>
      </c>
      <c r="N171" s="48"/>
      <c r="P171" s="1" t="s">
        <v>21</v>
      </c>
    </row>
    <row r="172" spans="2:16" ht="12.75">
      <c r="B172" s="37" t="s">
        <v>124</v>
      </c>
      <c r="C172" s="1" t="s">
        <v>125</v>
      </c>
      <c r="D172" s="49">
        <v>39992</v>
      </c>
      <c r="E172" s="5">
        <v>0.3263888888888889</v>
      </c>
      <c r="F172" s="1" t="s">
        <v>16</v>
      </c>
      <c r="G172" s="1" t="s">
        <v>17</v>
      </c>
      <c r="H172" s="1" t="s">
        <v>35</v>
      </c>
      <c r="I172" s="1">
        <v>2.5</v>
      </c>
      <c r="M172" s="48"/>
      <c r="N172" s="48">
        <v>40</v>
      </c>
      <c r="O172" s="1">
        <v>800</v>
      </c>
      <c r="P172" s="1" t="s">
        <v>21</v>
      </c>
    </row>
    <row r="173" spans="2:23" ht="12.75">
      <c r="B173" s="37" t="s">
        <v>124</v>
      </c>
      <c r="C173" s="1" t="s">
        <v>125</v>
      </c>
      <c r="D173" s="52">
        <v>40006</v>
      </c>
      <c r="E173" s="5">
        <v>0.3229166666666667</v>
      </c>
      <c r="F173" s="1" t="s">
        <v>16</v>
      </c>
      <c r="G173" s="1" t="s">
        <v>17</v>
      </c>
      <c r="H173" s="1" t="s">
        <v>31</v>
      </c>
      <c r="I173" s="1">
        <v>100</v>
      </c>
      <c r="J173" s="1" t="s">
        <v>59</v>
      </c>
      <c r="K173" s="1">
        <v>1046.2</v>
      </c>
      <c r="L173" s="1" t="s">
        <v>167</v>
      </c>
      <c r="M173" s="25">
        <v>26.6</v>
      </c>
      <c r="P173" s="1" t="s">
        <v>21</v>
      </c>
      <c r="Q173" s="25" t="s">
        <v>168</v>
      </c>
      <c r="R173" s="32">
        <v>9.8</v>
      </c>
      <c r="S173" s="25"/>
      <c r="V173" s="1">
        <v>17.9</v>
      </c>
      <c r="W173" s="1">
        <v>39.3</v>
      </c>
    </row>
    <row r="174" spans="2:23" ht="12.75">
      <c r="B174" s="37" t="s">
        <v>124</v>
      </c>
      <c r="C174" s="1" t="s">
        <v>125</v>
      </c>
      <c r="D174" s="54">
        <v>40020</v>
      </c>
      <c r="E174" s="5">
        <v>0.3611111111111111</v>
      </c>
      <c r="F174" s="1" t="s">
        <v>171</v>
      </c>
      <c r="G174" s="1" t="s">
        <v>30</v>
      </c>
      <c r="H174" s="1" t="s">
        <v>31</v>
      </c>
      <c r="I174" s="1">
        <v>100</v>
      </c>
      <c r="J174" s="1" t="s">
        <v>63</v>
      </c>
      <c r="K174" s="1">
        <v>2419.6</v>
      </c>
      <c r="L174" s="1" t="s">
        <v>187</v>
      </c>
      <c r="M174" s="55">
        <v>201.4</v>
      </c>
      <c r="P174" s="1" t="s">
        <v>21</v>
      </c>
      <c r="Q174" s="55" t="s">
        <v>188</v>
      </c>
      <c r="R174" s="32">
        <v>8.6</v>
      </c>
      <c r="S174" s="25">
        <v>8.5</v>
      </c>
      <c r="T174" s="55"/>
      <c r="V174" s="1">
        <v>20.5</v>
      </c>
      <c r="W174" s="1">
        <v>83</v>
      </c>
    </row>
    <row r="175" spans="2:23" ht="12.75">
      <c r="B175" s="37" t="s">
        <v>124</v>
      </c>
      <c r="C175" s="1" t="s">
        <v>125</v>
      </c>
      <c r="D175" s="58">
        <v>40034</v>
      </c>
      <c r="E175" s="5">
        <v>0.3263888888888889</v>
      </c>
      <c r="F175" s="1" t="s">
        <v>79</v>
      </c>
      <c r="H175" s="1" t="s">
        <v>31</v>
      </c>
      <c r="I175" s="1">
        <v>100</v>
      </c>
      <c r="J175" s="1" t="s">
        <v>184</v>
      </c>
      <c r="K175" s="1">
        <v>1299.7</v>
      </c>
      <c r="L175" s="7" t="s">
        <v>206</v>
      </c>
      <c r="M175" s="59">
        <v>14.6</v>
      </c>
      <c r="N175" s="59"/>
      <c r="P175" s="1" t="s">
        <v>21</v>
      </c>
      <c r="Q175" s="59"/>
      <c r="R175" s="32">
        <v>7.8</v>
      </c>
      <c r="S175" s="59"/>
      <c r="V175" s="1">
        <v>21.8</v>
      </c>
      <c r="W175" s="1">
        <v>50.1</v>
      </c>
    </row>
    <row r="176" spans="2:16" ht="12.75">
      <c r="B176" s="37" t="s">
        <v>124</v>
      </c>
      <c r="C176" s="1" t="s">
        <v>125</v>
      </c>
      <c r="D176" s="58">
        <v>40034</v>
      </c>
      <c r="E176" s="5">
        <v>0.3263888888888889</v>
      </c>
      <c r="F176" s="1" t="s">
        <v>79</v>
      </c>
      <c r="H176" s="1" t="s">
        <v>35</v>
      </c>
      <c r="I176" s="1">
        <v>2.5</v>
      </c>
      <c r="L176" s="7"/>
      <c r="M176" s="59"/>
      <c r="N176" s="59">
        <v>1</v>
      </c>
      <c r="O176" s="1">
        <v>360</v>
      </c>
      <c r="P176" s="1" t="s">
        <v>21</v>
      </c>
    </row>
    <row r="177" spans="2:23" ht="12.75">
      <c r="B177" s="37" t="s">
        <v>124</v>
      </c>
      <c r="C177" s="1" t="s">
        <v>125</v>
      </c>
      <c r="D177" s="63">
        <v>40048</v>
      </c>
      <c r="E177" s="5">
        <v>0.3298611111111111</v>
      </c>
      <c r="H177" s="1" t="s">
        <v>31</v>
      </c>
      <c r="I177" s="1">
        <v>100</v>
      </c>
      <c r="J177" s="1" t="s">
        <v>63</v>
      </c>
      <c r="K177" s="1">
        <v>2419.6</v>
      </c>
      <c r="L177" s="7" t="s">
        <v>189</v>
      </c>
      <c r="M177" s="64">
        <v>365.4</v>
      </c>
      <c r="N177" s="64"/>
      <c r="P177" s="1" t="s">
        <v>21</v>
      </c>
      <c r="Q177" s="64"/>
      <c r="R177" s="32">
        <v>7.4</v>
      </c>
      <c r="S177" s="64"/>
      <c r="V177" s="1">
        <v>25.3</v>
      </c>
      <c r="W177" s="1">
        <v>75.7</v>
      </c>
    </row>
    <row r="178" spans="2:16" ht="12.75">
      <c r="B178" s="37" t="s">
        <v>124</v>
      </c>
      <c r="C178" s="1" t="s">
        <v>125</v>
      </c>
      <c r="D178" s="63">
        <v>40048</v>
      </c>
      <c r="E178" s="5">
        <v>0.3298611111111111</v>
      </c>
      <c r="H178" s="1" t="s">
        <v>35</v>
      </c>
      <c r="I178" s="1">
        <v>2.5</v>
      </c>
      <c r="L178" s="7"/>
      <c r="M178" s="64"/>
      <c r="N178" s="64">
        <v>120</v>
      </c>
      <c r="O178" s="1">
        <v>3280</v>
      </c>
      <c r="P178" s="1" t="s">
        <v>21</v>
      </c>
    </row>
    <row r="179" spans="2:23" ht="12.75">
      <c r="B179" s="37" t="s">
        <v>124</v>
      </c>
      <c r="C179" s="1" t="s">
        <v>125</v>
      </c>
      <c r="D179" s="66">
        <v>40062</v>
      </c>
      <c r="E179" s="5">
        <v>0.3333333333333333</v>
      </c>
      <c r="F179" s="1" t="s">
        <v>79</v>
      </c>
      <c r="H179" s="1" t="s">
        <v>31</v>
      </c>
      <c r="I179" s="1">
        <v>100</v>
      </c>
      <c r="J179" s="1" t="s">
        <v>45</v>
      </c>
      <c r="K179" s="1">
        <v>1553.1</v>
      </c>
      <c r="L179" s="7" t="s">
        <v>249</v>
      </c>
      <c r="M179" s="67">
        <v>16.6</v>
      </c>
      <c r="N179" s="67"/>
      <c r="P179" s="1" t="s">
        <v>21</v>
      </c>
      <c r="Q179" s="67" t="s">
        <v>255</v>
      </c>
      <c r="R179" s="32">
        <v>7.9</v>
      </c>
      <c r="S179" s="67"/>
      <c r="V179" s="1">
        <v>20.4</v>
      </c>
      <c r="W179" s="1">
        <v>75</v>
      </c>
    </row>
    <row r="180" spans="2:16" ht="12.75">
      <c r="B180" s="37" t="s">
        <v>124</v>
      </c>
      <c r="C180" s="1" t="s">
        <v>125</v>
      </c>
      <c r="D180" s="66">
        <v>40062</v>
      </c>
      <c r="E180" s="5">
        <v>0.3333333333333333</v>
      </c>
      <c r="H180" s="1" t="s">
        <v>35</v>
      </c>
      <c r="I180" s="1">
        <v>2.5</v>
      </c>
      <c r="L180" s="7"/>
      <c r="M180" s="67"/>
      <c r="N180" s="67">
        <v>80</v>
      </c>
      <c r="O180" s="1">
        <v>240</v>
      </c>
      <c r="P180" s="1" t="s">
        <v>21</v>
      </c>
    </row>
    <row r="181" spans="2:23" ht="12.75">
      <c r="B181" s="37" t="s">
        <v>124</v>
      </c>
      <c r="C181" s="1" t="s">
        <v>263</v>
      </c>
      <c r="D181" s="70">
        <v>40076</v>
      </c>
      <c r="E181" s="5">
        <v>0.3326388888888889</v>
      </c>
      <c r="F181" s="1" t="s">
        <v>79</v>
      </c>
      <c r="H181" s="1" t="s">
        <v>31</v>
      </c>
      <c r="I181" s="1">
        <v>100</v>
      </c>
      <c r="J181" s="1" t="s">
        <v>81</v>
      </c>
      <c r="K181" s="1">
        <v>727</v>
      </c>
      <c r="L181" s="7" t="s">
        <v>268</v>
      </c>
      <c r="M181" s="37">
        <v>14.5</v>
      </c>
      <c r="N181" s="37"/>
      <c r="P181" s="1" t="s">
        <v>21</v>
      </c>
      <c r="Q181" s="37"/>
      <c r="R181" s="32">
        <v>8.3</v>
      </c>
      <c r="S181" s="25">
        <v>8.4</v>
      </c>
      <c r="T181" s="37">
        <v>8.4</v>
      </c>
      <c r="U181" s="1">
        <v>11.4</v>
      </c>
      <c r="V181" s="1">
        <v>17.6</v>
      </c>
      <c r="W181" s="1">
        <v>93</v>
      </c>
    </row>
    <row r="182" spans="2:23" ht="12.75">
      <c r="B182" s="37" t="s">
        <v>124</v>
      </c>
      <c r="C182" s="1" t="s">
        <v>263</v>
      </c>
      <c r="D182" s="70">
        <v>40076</v>
      </c>
      <c r="E182" s="5">
        <v>0.3326388888888889</v>
      </c>
      <c r="F182" s="1" t="s">
        <v>79</v>
      </c>
      <c r="H182" s="1" t="s">
        <v>35</v>
      </c>
      <c r="I182" s="1">
        <v>2.5</v>
      </c>
      <c r="L182" s="7"/>
      <c r="M182" s="37"/>
      <c r="N182" s="37">
        <v>1</v>
      </c>
      <c r="O182" s="1">
        <v>320</v>
      </c>
      <c r="P182" s="1" t="s">
        <v>21</v>
      </c>
      <c r="Q182" s="37"/>
      <c r="R182" s="32">
        <v>8.3</v>
      </c>
      <c r="S182" s="37"/>
      <c r="T182" s="37"/>
      <c r="U182" s="1">
        <v>11.4</v>
      </c>
      <c r="V182" s="1">
        <v>17.6</v>
      </c>
      <c r="W182" s="1">
        <v>93</v>
      </c>
    </row>
    <row r="183" spans="2:23" ht="12.75">
      <c r="B183" s="37" t="s">
        <v>124</v>
      </c>
      <c r="C183" s="1" t="s">
        <v>161</v>
      </c>
      <c r="D183" s="72">
        <v>40090</v>
      </c>
      <c r="E183" s="5">
        <v>0.34375</v>
      </c>
      <c r="F183" s="1" t="s">
        <v>16</v>
      </c>
      <c r="G183" s="1" t="s">
        <v>27</v>
      </c>
      <c r="H183" s="1" t="s">
        <v>31</v>
      </c>
      <c r="I183" s="1">
        <v>100</v>
      </c>
      <c r="J183" s="1" t="s">
        <v>121</v>
      </c>
      <c r="K183" s="1">
        <v>1986.3</v>
      </c>
      <c r="L183" s="7" t="s">
        <v>115</v>
      </c>
      <c r="M183" s="73">
        <v>235.9</v>
      </c>
      <c r="P183" s="1" t="s">
        <v>21</v>
      </c>
      <c r="Q183" s="73" t="s">
        <v>276</v>
      </c>
      <c r="R183" s="32">
        <v>9.8</v>
      </c>
      <c r="S183" s="73"/>
      <c r="V183" s="1">
        <v>15.7</v>
      </c>
      <c r="W183" s="1">
        <v>90.2</v>
      </c>
    </row>
    <row r="184" spans="2:23" ht="12.75">
      <c r="B184" s="37" t="s">
        <v>124</v>
      </c>
      <c r="C184" s="1" t="s">
        <v>161</v>
      </c>
      <c r="D184" s="72">
        <v>40090</v>
      </c>
      <c r="E184" s="5">
        <v>0.34375</v>
      </c>
      <c r="F184" s="1" t="s">
        <v>16</v>
      </c>
      <c r="G184" s="1" t="s">
        <v>27</v>
      </c>
      <c r="H184" s="1" t="s">
        <v>22</v>
      </c>
      <c r="I184" s="1">
        <v>100</v>
      </c>
      <c r="J184" s="1" t="s">
        <v>88</v>
      </c>
      <c r="K184" s="1">
        <v>1011.2</v>
      </c>
      <c r="L184" s="7" t="s">
        <v>44</v>
      </c>
      <c r="M184" s="73">
        <v>218.7</v>
      </c>
      <c r="P184" s="1" t="s">
        <v>21</v>
      </c>
      <c r="Q184" s="73"/>
      <c r="R184" s="32">
        <v>9.8</v>
      </c>
      <c r="S184" s="73"/>
      <c r="V184" s="1">
        <v>15.7</v>
      </c>
      <c r="W184" s="1">
        <v>90.2</v>
      </c>
    </row>
    <row r="185" spans="2:22" ht="12.75">
      <c r="B185" s="37" t="s">
        <v>124</v>
      </c>
      <c r="C185" s="1" t="s">
        <v>125</v>
      </c>
      <c r="D185" s="77">
        <v>40104</v>
      </c>
      <c r="E185" s="5">
        <v>0.3819444444444444</v>
      </c>
      <c r="F185" s="1" t="s">
        <v>16</v>
      </c>
      <c r="H185" s="1" t="s">
        <v>31</v>
      </c>
      <c r="I185" s="1">
        <v>100</v>
      </c>
      <c r="J185" s="1" t="s">
        <v>24</v>
      </c>
      <c r="K185" s="1">
        <v>1119.9</v>
      </c>
      <c r="L185" s="7" t="s">
        <v>296</v>
      </c>
      <c r="M185" s="78">
        <v>84.2</v>
      </c>
      <c r="P185" s="1" t="s">
        <v>21</v>
      </c>
      <c r="Q185" s="78" t="s">
        <v>297</v>
      </c>
      <c r="R185" s="32">
        <v>11.1</v>
      </c>
      <c r="S185" s="78"/>
      <c r="V185" s="1">
        <v>9</v>
      </c>
    </row>
    <row r="186" spans="1:15" s="20" customFormat="1" ht="12.75">
      <c r="A186" s="248" t="s">
        <v>346</v>
      </c>
      <c r="B186" s="248"/>
      <c r="D186" s="22"/>
      <c r="E186" s="23"/>
      <c r="K186" s="21">
        <f>GEOMEAN(K169:K185)</f>
        <v>1145.4681911871126</v>
      </c>
      <c r="L186" s="21"/>
      <c r="M186" s="21">
        <f>GEOMEAN(M169:M185)</f>
        <v>63.39927075421916</v>
      </c>
      <c r="N186" s="21">
        <f>GEOMEAN(N172:N182)</f>
        <v>13.08778779882475</v>
      </c>
      <c r="O186" s="21">
        <f>GEOMEAN(O172:O185)</f>
        <v>591.7326190975081</v>
      </c>
    </row>
    <row r="187" spans="4:5" ht="12.75">
      <c r="D187" s="4"/>
      <c r="E187" s="4"/>
    </row>
    <row r="188" spans="1:13" s="20" customFormat="1" ht="12.75">
      <c r="A188" s="247" t="s">
        <v>347</v>
      </c>
      <c r="B188" s="247"/>
      <c r="D188" s="22"/>
      <c r="E188" s="22"/>
      <c r="K188" s="21" t="e">
        <f>GEOMEAN(#REF!)</f>
        <v>#REF!</v>
      </c>
      <c r="L188" s="21"/>
      <c r="M188" s="21" t="e">
        <f>GEOMEAN(#REF!)</f>
        <v>#REF!</v>
      </c>
    </row>
    <row r="189" spans="1:16" ht="12.75">
      <c r="A189" s="1" t="s">
        <v>77</v>
      </c>
      <c r="B189" s="1" t="s">
        <v>78</v>
      </c>
      <c r="C189" s="1" t="s">
        <v>15</v>
      </c>
      <c r="D189" s="38">
        <v>39930</v>
      </c>
      <c r="E189" s="5">
        <v>0.4513888888888889</v>
      </c>
      <c r="F189" s="1" t="s">
        <v>79</v>
      </c>
      <c r="G189" s="1" t="s">
        <v>17</v>
      </c>
      <c r="H189" s="1" t="s">
        <v>38</v>
      </c>
      <c r="I189" s="1">
        <v>100</v>
      </c>
      <c r="J189" s="1" t="s">
        <v>81</v>
      </c>
      <c r="K189" s="1">
        <v>727</v>
      </c>
      <c r="L189" s="1" t="s">
        <v>80</v>
      </c>
      <c r="M189" s="39">
        <v>160.7</v>
      </c>
      <c r="P189" s="1" t="s">
        <v>21</v>
      </c>
    </row>
    <row r="190" spans="2:17" ht="12.75">
      <c r="B190" s="1" t="s">
        <v>78</v>
      </c>
      <c r="C190" s="1" t="s">
        <v>91</v>
      </c>
      <c r="D190" s="40">
        <v>39950</v>
      </c>
      <c r="E190" s="5">
        <v>0.4166666666666667</v>
      </c>
      <c r="F190" s="1" t="s">
        <v>33</v>
      </c>
      <c r="G190" s="1" t="s">
        <v>17</v>
      </c>
      <c r="H190" s="1" t="s">
        <v>38</v>
      </c>
      <c r="I190" s="1">
        <v>100</v>
      </c>
      <c r="J190" s="1" t="s">
        <v>92</v>
      </c>
      <c r="K190" s="1">
        <v>96</v>
      </c>
      <c r="L190" s="6" t="s">
        <v>354</v>
      </c>
      <c r="M190" s="33">
        <v>9.7</v>
      </c>
      <c r="P190" s="1" t="s">
        <v>21</v>
      </c>
      <c r="Q190" s="1" t="s">
        <v>353</v>
      </c>
    </row>
    <row r="191" spans="2:16" ht="12.75">
      <c r="B191" s="1" t="s">
        <v>78</v>
      </c>
      <c r="C191" s="1" t="s">
        <v>91</v>
      </c>
      <c r="D191" s="41">
        <v>39978</v>
      </c>
      <c r="E191" s="5">
        <v>0.3333333333333333</v>
      </c>
      <c r="F191" s="1" t="s">
        <v>33</v>
      </c>
      <c r="G191" s="1" t="s">
        <v>30</v>
      </c>
      <c r="H191" s="1" t="s">
        <v>38</v>
      </c>
      <c r="I191" s="1">
        <v>100</v>
      </c>
      <c r="J191" s="1" t="s">
        <v>88</v>
      </c>
      <c r="K191" s="1">
        <v>1011.2</v>
      </c>
      <c r="L191" s="1" t="s">
        <v>100</v>
      </c>
      <c r="M191" s="28">
        <v>36.9</v>
      </c>
      <c r="P191" s="1" t="s">
        <v>21</v>
      </c>
    </row>
    <row r="192" spans="2:22" ht="12.75">
      <c r="B192" s="1" t="s">
        <v>78</v>
      </c>
      <c r="C192" s="1" t="s">
        <v>135</v>
      </c>
      <c r="D192" s="49">
        <v>39992</v>
      </c>
      <c r="E192" s="5">
        <v>0.3680555555555556</v>
      </c>
      <c r="F192" s="1" t="s">
        <v>16</v>
      </c>
      <c r="G192" s="1" t="s">
        <v>30</v>
      </c>
      <c r="H192" s="1" t="s">
        <v>31</v>
      </c>
      <c r="I192" s="1">
        <v>100</v>
      </c>
      <c r="J192" s="1" t="s">
        <v>136</v>
      </c>
      <c r="K192" s="1">
        <v>547.5</v>
      </c>
      <c r="L192" s="1" t="s">
        <v>137</v>
      </c>
      <c r="M192" s="48">
        <v>44.8</v>
      </c>
      <c r="P192" s="1" t="s">
        <v>21</v>
      </c>
      <c r="Q192" s="48"/>
      <c r="R192" s="32">
        <v>8.7</v>
      </c>
      <c r="S192" s="48"/>
      <c r="V192" s="1">
        <v>18.6</v>
      </c>
    </row>
    <row r="193" spans="2:23" ht="12.75">
      <c r="B193" s="1" t="s">
        <v>78</v>
      </c>
      <c r="C193" s="1" t="s">
        <v>91</v>
      </c>
      <c r="D193" s="52">
        <v>40006</v>
      </c>
      <c r="E193" s="5">
        <v>0.3611111111111111</v>
      </c>
      <c r="F193" s="1" t="s">
        <v>16</v>
      </c>
      <c r="G193" s="1" t="s">
        <v>30</v>
      </c>
      <c r="H193" s="1" t="s">
        <v>355</v>
      </c>
      <c r="I193" s="1">
        <v>100</v>
      </c>
      <c r="J193" s="1" t="s">
        <v>24</v>
      </c>
      <c r="K193" s="1">
        <v>1119.9</v>
      </c>
      <c r="L193" s="1" t="s">
        <v>170</v>
      </c>
      <c r="M193" s="25">
        <v>40.8</v>
      </c>
      <c r="P193" s="1" t="s">
        <v>21</v>
      </c>
      <c r="Q193" s="25"/>
      <c r="R193" s="32">
        <v>9.7</v>
      </c>
      <c r="S193" s="25"/>
      <c r="V193" s="1">
        <v>17.7</v>
      </c>
      <c r="W193" s="1">
        <v>39.8</v>
      </c>
    </row>
    <row r="194" spans="2:23" ht="12.75">
      <c r="B194" s="1" t="s">
        <v>78</v>
      </c>
      <c r="C194" s="1" t="s">
        <v>135</v>
      </c>
      <c r="D194" s="54">
        <v>40021</v>
      </c>
      <c r="E194" s="5">
        <v>0.34722222222222227</v>
      </c>
      <c r="F194" s="1" t="s">
        <v>16</v>
      </c>
      <c r="G194" s="1" t="s">
        <v>356</v>
      </c>
      <c r="H194" s="1" t="s">
        <v>31</v>
      </c>
      <c r="I194" s="1">
        <v>100</v>
      </c>
      <c r="J194" s="1" t="s">
        <v>63</v>
      </c>
      <c r="K194" s="1">
        <v>2419.6</v>
      </c>
      <c r="L194" s="1" t="s">
        <v>189</v>
      </c>
      <c r="M194" s="55">
        <v>365.4</v>
      </c>
      <c r="P194" s="1" t="s">
        <v>21</v>
      </c>
      <c r="Q194" s="55"/>
      <c r="R194" s="32">
        <v>8.3</v>
      </c>
      <c r="S194" s="55"/>
      <c r="W194" s="1">
        <v>66.5</v>
      </c>
    </row>
    <row r="195" spans="2:23" ht="12.75">
      <c r="B195" s="1" t="s">
        <v>78</v>
      </c>
      <c r="C195" s="1" t="s">
        <v>213</v>
      </c>
      <c r="D195" s="58">
        <v>40034</v>
      </c>
      <c r="E195" s="5">
        <v>0.2916666666666667</v>
      </c>
      <c r="H195" s="1" t="s">
        <v>31</v>
      </c>
      <c r="I195" s="1">
        <v>100</v>
      </c>
      <c r="J195" s="1" t="s">
        <v>121</v>
      </c>
      <c r="K195" s="1">
        <v>1986.3</v>
      </c>
      <c r="L195" s="1" t="s">
        <v>214</v>
      </c>
      <c r="M195" s="59">
        <v>17.1</v>
      </c>
      <c r="P195" s="1" t="s">
        <v>21</v>
      </c>
      <c r="Q195" s="59" t="s">
        <v>215</v>
      </c>
      <c r="R195" s="32">
        <v>7.5</v>
      </c>
      <c r="S195" s="59"/>
      <c r="V195" s="1">
        <v>20.9</v>
      </c>
      <c r="W195" s="1">
        <v>53.5</v>
      </c>
    </row>
    <row r="196" spans="2:23" ht="12.75">
      <c r="B196" s="1" t="s">
        <v>78</v>
      </c>
      <c r="C196" s="1" t="s">
        <v>125</v>
      </c>
      <c r="D196" s="63">
        <v>40048</v>
      </c>
      <c r="E196" s="5">
        <v>0.3055555555555555</v>
      </c>
      <c r="H196" s="1" t="s">
        <v>31</v>
      </c>
      <c r="I196" s="1">
        <v>100</v>
      </c>
      <c r="J196" s="1" t="s">
        <v>32</v>
      </c>
      <c r="K196" s="1">
        <v>2419.6</v>
      </c>
      <c r="L196" s="1" t="s">
        <v>170</v>
      </c>
      <c r="M196" s="64">
        <v>40.8</v>
      </c>
      <c r="P196" s="1" t="s">
        <v>21</v>
      </c>
      <c r="Q196" s="64"/>
      <c r="R196" s="32">
        <v>7.3</v>
      </c>
      <c r="S196" s="64"/>
      <c r="V196" s="1">
        <v>25</v>
      </c>
      <c r="W196" s="1">
        <v>72.3</v>
      </c>
    </row>
    <row r="197" spans="2:23" ht="12.75">
      <c r="B197" s="1" t="s">
        <v>78</v>
      </c>
      <c r="C197" s="1" t="s">
        <v>125</v>
      </c>
      <c r="D197" s="63">
        <v>40048</v>
      </c>
      <c r="E197" s="5">
        <v>0.3055555555555555</v>
      </c>
      <c r="H197" s="1" t="s">
        <v>22</v>
      </c>
      <c r="I197" s="1">
        <v>100</v>
      </c>
      <c r="J197" s="1" t="s">
        <v>63</v>
      </c>
      <c r="K197" s="1">
        <v>2419.6</v>
      </c>
      <c r="L197" s="1" t="s">
        <v>235</v>
      </c>
      <c r="M197" s="64">
        <v>42.8</v>
      </c>
      <c r="P197" s="1" t="s">
        <v>21</v>
      </c>
      <c r="Q197" s="64"/>
      <c r="R197" s="32">
        <v>7.3</v>
      </c>
      <c r="S197" s="64"/>
      <c r="V197" s="1">
        <v>25</v>
      </c>
      <c r="W197" s="1">
        <v>72.3</v>
      </c>
    </row>
    <row r="198" spans="2:23" ht="12.75">
      <c r="B198" s="1" t="s">
        <v>78</v>
      </c>
      <c r="C198" s="1" t="s">
        <v>125</v>
      </c>
      <c r="D198" s="66">
        <v>40062</v>
      </c>
      <c r="E198" s="5">
        <v>0.2986111111111111</v>
      </c>
      <c r="F198" s="1" t="s">
        <v>79</v>
      </c>
      <c r="H198" s="1" t="s">
        <v>31</v>
      </c>
      <c r="I198" s="1">
        <v>100</v>
      </c>
      <c r="J198" s="1" t="s">
        <v>63</v>
      </c>
      <c r="K198" s="1">
        <v>2419.6</v>
      </c>
      <c r="L198" s="1" t="s">
        <v>252</v>
      </c>
      <c r="M198" s="67">
        <v>34.5</v>
      </c>
      <c r="P198" s="1" t="s">
        <v>21</v>
      </c>
      <c r="Q198" s="67" t="s">
        <v>253</v>
      </c>
      <c r="R198" s="32">
        <v>7.5</v>
      </c>
      <c r="S198" s="67"/>
      <c r="V198" s="1">
        <v>19.7</v>
      </c>
      <c r="W198" s="1">
        <v>82</v>
      </c>
    </row>
    <row r="199" spans="2:23" ht="12.75">
      <c r="B199" s="1" t="s">
        <v>78</v>
      </c>
      <c r="C199" s="1" t="s">
        <v>125</v>
      </c>
      <c r="D199" s="66">
        <v>40062</v>
      </c>
      <c r="E199" s="5">
        <v>0.2986111111111111</v>
      </c>
      <c r="F199" s="1" t="s">
        <v>79</v>
      </c>
      <c r="H199" s="1" t="s">
        <v>22</v>
      </c>
      <c r="I199" s="1">
        <v>100</v>
      </c>
      <c r="J199" s="1" t="s">
        <v>32</v>
      </c>
      <c r="K199" s="1">
        <v>2419.6</v>
      </c>
      <c r="L199" s="1" t="s">
        <v>254</v>
      </c>
      <c r="M199" s="67">
        <v>33.6</v>
      </c>
      <c r="P199" s="1" t="s">
        <v>21</v>
      </c>
      <c r="Q199" s="67"/>
      <c r="R199" s="32">
        <v>7.5</v>
      </c>
      <c r="S199" s="67"/>
      <c r="V199" s="1">
        <v>19.7</v>
      </c>
      <c r="W199" s="1">
        <v>82</v>
      </c>
    </row>
    <row r="200" spans="2:23" ht="12.75">
      <c r="B200" s="1" t="s">
        <v>78</v>
      </c>
      <c r="C200" s="1" t="s">
        <v>263</v>
      </c>
      <c r="D200" s="70">
        <v>40076</v>
      </c>
      <c r="E200" s="5">
        <v>0.3090277777777778</v>
      </c>
      <c r="F200" s="1" t="s">
        <v>79</v>
      </c>
      <c r="H200" s="1" t="s">
        <v>31</v>
      </c>
      <c r="I200" s="1">
        <v>100</v>
      </c>
      <c r="J200" s="1" t="s">
        <v>269</v>
      </c>
      <c r="K200" s="1">
        <v>410.6</v>
      </c>
      <c r="L200" s="7" t="s">
        <v>206</v>
      </c>
      <c r="M200" s="37">
        <v>14.6</v>
      </c>
      <c r="P200" s="1" t="s">
        <v>21</v>
      </c>
      <c r="Q200" s="37"/>
      <c r="R200" s="32">
        <v>8.6</v>
      </c>
      <c r="S200" s="25">
        <v>8.5</v>
      </c>
      <c r="T200" s="37"/>
      <c r="U200" s="1">
        <v>12.2</v>
      </c>
      <c r="V200" s="1">
        <v>17.5</v>
      </c>
      <c r="W200" s="1">
        <v>93.4</v>
      </c>
    </row>
    <row r="201" spans="2:23" ht="12.75">
      <c r="B201" s="1" t="s">
        <v>78</v>
      </c>
      <c r="C201" s="1" t="s">
        <v>161</v>
      </c>
      <c r="D201" s="72">
        <v>40090</v>
      </c>
      <c r="E201" s="5">
        <v>0.30416666666666664</v>
      </c>
      <c r="F201" s="1" t="s">
        <v>16</v>
      </c>
      <c r="G201" s="1" t="s">
        <v>27</v>
      </c>
      <c r="H201" s="1" t="s">
        <v>31</v>
      </c>
      <c r="I201" s="1">
        <v>100</v>
      </c>
      <c r="J201" s="1" t="s">
        <v>63</v>
      </c>
      <c r="K201" s="1">
        <v>2419.6</v>
      </c>
      <c r="L201" s="7" t="s">
        <v>174</v>
      </c>
      <c r="M201" s="73">
        <v>193.5</v>
      </c>
      <c r="N201" s="73"/>
      <c r="P201" s="1" t="s">
        <v>21</v>
      </c>
      <c r="Q201" s="73"/>
      <c r="R201" s="32">
        <v>9.8</v>
      </c>
      <c r="S201" s="73"/>
      <c r="W201" s="1">
        <v>89.7</v>
      </c>
    </row>
    <row r="202" spans="2:16" ht="12.75">
      <c r="B202" s="1" t="s">
        <v>78</v>
      </c>
      <c r="C202" s="1" t="s">
        <v>161</v>
      </c>
      <c r="D202" s="72">
        <v>40090</v>
      </c>
      <c r="E202" s="5">
        <v>0.30416666666666664</v>
      </c>
      <c r="F202" s="1" t="s">
        <v>16</v>
      </c>
      <c r="G202" s="1" t="s">
        <v>27</v>
      </c>
      <c r="H202" s="1" t="s">
        <v>35</v>
      </c>
      <c r="I202" s="1">
        <v>2.5</v>
      </c>
      <c r="L202" s="7"/>
      <c r="M202" s="73"/>
      <c r="N202" s="73">
        <v>200</v>
      </c>
      <c r="O202" s="1">
        <v>3040</v>
      </c>
      <c r="P202" s="1" t="s">
        <v>21</v>
      </c>
    </row>
    <row r="203" spans="2:23" ht="12.75">
      <c r="B203" s="1" t="s">
        <v>78</v>
      </c>
      <c r="C203" s="1" t="s">
        <v>125</v>
      </c>
      <c r="D203" s="77">
        <v>40104</v>
      </c>
      <c r="E203" s="5">
        <v>0.34027777777777773</v>
      </c>
      <c r="F203" s="1" t="s">
        <v>16</v>
      </c>
      <c r="H203" s="1" t="s">
        <v>31</v>
      </c>
      <c r="I203" s="1">
        <v>100</v>
      </c>
      <c r="J203" s="1" t="s">
        <v>24</v>
      </c>
      <c r="K203" s="1">
        <v>1119.9</v>
      </c>
      <c r="L203" s="7" t="s">
        <v>299</v>
      </c>
      <c r="M203" s="78">
        <v>71.2</v>
      </c>
      <c r="P203" s="1" t="s">
        <v>21</v>
      </c>
      <c r="Q203" s="78" t="s">
        <v>300</v>
      </c>
      <c r="R203" s="32">
        <v>10.8</v>
      </c>
      <c r="S203" s="78"/>
      <c r="V203" s="1">
        <v>8.5</v>
      </c>
      <c r="W203" s="1">
        <v>105</v>
      </c>
    </row>
    <row r="204" spans="2:23" ht="12.75">
      <c r="B204" s="1" t="s">
        <v>78</v>
      </c>
      <c r="C204" s="1" t="s">
        <v>125</v>
      </c>
      <c r="D204" s="77">
        <v>40104</v>
      </c>
      <c r="E204" s="5">
        <v>0.34027777777777773</v>
      </c>
      <c r="F204" s="1" t="s">
        <v>16</v>
      </c>
      <c r="H204" s="1" t="s">
        <v>22</v>
      </c>
      <c r="I204" s="1">
        <v>100</v>
      </c>
      <c r="J204" s="1" t="s">
        <v>24</v>
      </c>
      <c r="K204" s="1">
        <v>1119.9</v>
      </c>
      <c r="L204" s="1" t="s">
        <v>301</v>
      </c>
      <c r="M204" s="78">
        <v>99</v>
      </c>
      <c r="P204" s="1" t="s">
        <v>21</v>
      </c>
      <c r="Q204" s="78" t="s">
        <v>302</v>
      </c>
      <c r="R204" s="32">
        <v>10.8</v>
      </c>
      <c r="S204" s="78"/>
      <c r="V204" s="1">
        <v>8.5</v>
      </c>
      <c r="W204" s="1">
        <v>105</v>
      </c>
    </row>
    <row r="205" spans="2:16" ht="12.75">
      <c r="B205" s="1" t="s">
        <v>78</v>
      </c>
      <c r="C205" s="1" t="s">
        <v>125</v>
      </c>
      <c r="D205" s="77">
        <v>40104</v>
      </c>
      <c r="E205" s="5">
        <v>0.34027777777777773</v>
      </c>
      <c r="F205" s="1" t="s">
        <v>16</v>
      </c>
      <c r="H205" s="1" t="s">
        <v>35</v>
      </c>
      <c r="I205" s="1">
        <v>2.5</v>
      </c>
      <c r="M205" s="78"/>
      <c r="N205" s="78">
        <v>1</v>
      </c>
      <c r="O205" s="1">
        <v>960</v>
      </c>
      <c r="P205" s="1" t="s">
        <v>21</v>
      </c>
    </row>
    <row r="206" spans="1:15" s="20" customFormat="1" ht="12.75">
      <c r="A206" s="247" t="s">
        <v>343</v>
      </c>
      <c r="B206" s="247"/>
      <c r="D206" s="22"/>
      <c r="E206" s="23"/>
      <c r="K206" s="21">
        <f>GEOMEAN(K189:K204)</f>
        <v>1156.7317430527296</v>
      </c>
      <c r="L206" s="21"/>
      <c r="M206" s="21">
        <f>GEOMEAN(M189:M204)</f>
        <v>49.529264066675516</v>
      </c>
      <c r="N206" s="21">
        <f>GEOMEAN(N202,N205)</f>
        <v>14.142135623730947</v>
      </c>
      <c r="O206" s="21">
        <f>GEOMEAN(O202,O205)</f>
        <v>1708.3325203250101</v>
      </c>
    </row>
    <row r="207" spans="4:5" ht="12.75">
      <c r="D207" s="4"/>
      <c r="E207" s="4"/>
    </row>
    <row r="208" spans="4:5" ht="12.75">
      <c r="D208" s="4"/>
      <c r="E208" s="4"/>
    </row>
    <row r="209" spans="1:17" ht="12.75">
      <c r="A209" s="7" t="s">
        <v>144</v>
      </c>
      <c r="B209" s="1" t="s">
        <v>138</v>
      </c>
      <c r="C209" s="1" t="s">
        <v>139</v>
      </c>
      <c r="D209" s="4">
        <v>40006</v>
      </c>
      <c r="E209" s="5">
        <v>0.3090277777777778</v>
      </c>
      <c r="F209" s="1" t="s">
        <v>140</v>
      </c>
      <c r="G209" s="1" t="s">
        <v>30</v>
      </c>
      <c r="H209" s="1" t="s">
        <v>141</v>
      </c>
      <c r="I209" s="1">
        <v>100</v>
      </c>
      <c r="O209" s="1">
        <v>400</v>
      </c>
      <c r="P209" s="1" t="s">
        <v>21</v>
      </c>
      <c r="Q209" s="1" t="s">
        <v>142</v>
      </c>
    </row>
    <row r="211" spans="4:5" ht="12.75">
      <c r="D211" s="4"/>
      <c r="E211" s="4"/>
    </row>
    <row r="212" spans="4:5" ht="12.75">
      <c r="D212" s="4"/>
      <c r="E212" s="4"/>
    </row>
    <row r="213" spans="1:17" ht="12.75">
      <c r="A213" s="7" t="s">
        <v>159</v>
      </c>
      <c r="B213" s="1" t="s">
        <v>145</v>
      </c>
      <c r="C213" s="1" t="s">
        <v>139</v>
      </c>
      <c r="D213" s="4">
        <v>40006</v>
      </c>
      <c r="E213" s="5">
        <v>0.30069444444444443</v>
      </c>
      <c r="F213" s="1" t="s">
        <v>146</v>
      </c>
      <c r="G213" s="1" t="s">
        <v>30</v>
      </c>
      <c r="H213" s="1" t="s">
        <v>141</v>
      </c>
      <c r="I213" s="1">
        <v>100</v>
      </c>
      <c r="O213" s="1">
        <v>840</v>
      </c>
      <c r="P213" s="1" t="s">
        <v>21</v>
      </c>
      <c r="Q213" s="1" t="s">
        <v>142</v>
      </c>
    </row>
    <row r="216" spans="1:18" ht="12.75">
      <c r="A216" s="7" t="s">
        <v>209</v>
      </c>
      <c r="B216" s="1" t="s">
        <v>210</v>
      </c>
      <c r="C216" s="1" t="s">
        <v>15</v>
      </c>
      <c r="D216" s="4">
        <v>40034</v>
      </c>
      <c r="E216" s="5">
        <v>0.3541666666666667</v>
      </c>
      <c r="H216" s="1" t="s">
        <v>38</v>
      </c>
      <c r="I216" s="1">
        <v>100</v>
      </c>
      <c r="J216" s="1" t="s">
        <v>149</v>
      </c>
      <c r="K216" s="1">
        <v>1732.9</v>
      </c>
      <c r="L216" s="1" t="s">
        <v>211</v>
      </c>
      <c r="M216" s="1">
        <v>33.1</v>
      </c>
      <c r="P216" s="1" t="s">
        <v>21</v>
      </c>
      <c r="R216" s="32">
        <v>7.3</v>
      </c>
    </row>
    <row r="217" spans="2:16" ht="12.75">
      <c r="B217" s="1" t="s">
        <v>210</v>
      </c>
      <c r="C217" s="1" t="s">
        <v>15</v>
      </c>
      <c r="D217" s="4">
        <v>40034</v>
      </c>
      <c r="E217" s="5">
        <v>0.3541666666666667</v>
      </c>
      <c r="H217" s="1" t="s">
        <v>22</v>
      </c>
      <c r="I217" s="1">
        <v>100</v>
      </c>
      <c r="J217" s="1" t="s">
        <v>184</v>
      </c>
      <c r="K217" s="1">
        <v>1299.7</v>
      </c>
      <c r="L217" s="1" t="s">
        <v>212</v>
      </c>
      <c r="M217" s="1">
        <v>28.5</v>
      </c>
      <c r="P217" s="1" t="s">
        <v>21</v>
      </c>
    </row>
    <row r="218" spans="1:13" s="20" customFormat="1" ht="12.75">
      <c r="A218" s="247" t="s">
        <v>349</v>
      </c>
      <c r="B218" s="247"/>
      <c r="D218" s="22"/>
      <c r="E218" s="23"/>
      <c r="K218" s="21">
        <f>GEOMEAN(K216:K217)</f>
        <v>1500.749855905374</v>
      </c>
      <c r="L218" s="21"/>
      <c r="M218" s="21">
        <f>GEOMEAN(M216:M217)</f>
        <v>30.71400332096094</v>
      </c>
    </row>
    <row r="220" spans="2:23" ht="12.75">
      <c r="B220" s="1" t="s">
        <v>335</v>
      </c>
      <c r="C220" s="1" t="s">
        <v>15</v>
      </c>
      <c r="D220" s="4">
        <v>40062</v>
      </c>
      <c r="E220" s="5">
        <v>0.2916666666666667</v>
      </c>
      <c r="F220" s="1" t="s">
        <v>79</v>
      </c>
      <c r="H220" s="1" t="s">
        <v>38</v>
      </c>
      <c r="I220" s="1">
        <v>100</v>
      </c>
      <c r="J220" s="1" t="s">
        <v>239</v>
      </c>
      <c r="K220" s="1">
        <v>1413.6</v>
      </c>
      <c r="L220" s="7" t="s">
        <v>240</v>
      </c>
      <c r="M220" s="1">
        <v>13.5</v>
      </c>
      <c r="P220" s="1" t="s">
        <v>21</v>
      </c>
      <c r="Q220" s="1" t="s">
        <v>241</v>
      </c>
      <c r="R220" s="32">
        <v>7.9</v>
      </c>
      <c r="U220" s="1">
        <v>8</v>
      </c>
      <c r="V220" s="1">
        <v>20</v>
      </c>
      <c r="W220" s="1">
        <v>76.4</v>
      </c>
    </row>
    <row r="221" spans="1:13" s="20" customFormat="1" ht="12.75">
      <c r="A221" s="247" t="s">
        <v>351</v>
      </c>
      <c r="B221" s="247"/>
      <c r="D221" s="22"/>
      <c r="E221" s="23"/>
      <c r="K221" s="20">
        <v>1413.6</v>
      </c>
      <c r="L221" s="24"/>
      <c r="M221" s="20">
        <v>13.5</v>
      </c>
    </row>
    <row r="223" spans="2:17" ht="12.75">
      <c r="B223" s="1" t="s">
        <v>282</v>
      </c>
      <c r="C223" s="1" t="s">
        <v>15</v>
      </c>
      <c r="D223" s="4">
        <v>40091</v>
      </c>
      <c r="E223" s="5">
        <v>0.59375</v>
      </c>
      <c r="F223" s="1" t="s">
        <v>79</v>
      </c>
      <c r="G223" s="1" t="s">
        <v>27</v>
      </c>
      <c r="H223" s="1" t="s">
        <v>38</v>
      </c>
      <c r="I223" s="1">
        <v>100</v>
      </c>
      <c r="J223" s="1" t="s">
        <v>63</v>
      </c>
      <c r="K223" s="1">
        <v>2419.6</v>
      </c>
      <c r="L223" s="1" t="s">
        <v>121</v>
      </c>
      <c r="M223" s="1">
        <v>1986.3</v>
      </c>
      <c r="P223" s="1" t="s">
        <v>280</v>
      </c>
      <c r="Q223" s="1" t="s">
        <v>279</v>
      </c>
    </row>
    <row r="224" spans="2:16" ht="12.75">
      <c r="B224" s="1" t="s">
        <v>282</v>
      </c>
      <c r="C224" s="1" t="s">
        <v>15</v>
      </c>
      <c r="D224" s="4">
        <v>40091</v>
      </c>
      <c r="E224" s="5">
        <v>0.59375</v>
      </c>
      <c r="F224" s="1" t="s">
        <v>79</v>
      </c>
      <c r="G224" s="1" t="s">
        <v>27</v>
      </c>
      <c r="H224" s="1" t="s">
        <v>281</v>
      </c>
      <c r="I224" s="1">
        <v>100</v>
      </c>
      <c r="J224" s="1" t="s">
        <v>63</v>
      </c>
      <c r="K224" s="1">
        <v>2419.6</v>
      </c>
      <c r="L224" s="1" t="s">
        <v>32</v>
      </c>
      <c r="M224" s="1">
        <v>2419.6</v>
      </c>
      <c r="P224" s="1" t="s">
        <v>280</v>
      </c>
    </row>
    <row r="225" spans="2:16" ht="12.75">
      <c r="B225" s="1" t="s">
        <v>282</v>
      </c>
      <c r="C225" s="1" t="s">
        <v>15</v>
      </c>
      <c r="D225" s="4">
        <v>40091</v>
      </c>
      <c r="E225" s="5">
        <v>0.59375</v>
      </c>
      <c r="F225" s="1" t="s">
        <v>79</v>
      </c>
      <c r="G225" s="1" t="s">
        <v>27</v>
      </c>
      <c r="H225" s="1" t="s">
        <v>281</v>
      </c>
      <c r="I225" s="1">
        <v>100</v>
      </c>
      <c r="J225" s="1" t="s">
        <v>63</v>
      </c>
      <c r="K225" s="1">
        <v>2419.5</v>
      </c>
      <c r="L225" s="1" t="s">
        <v>88</v>
      </c>
      <c r="M225" s="1">
        <v>2419.5</v>
      </c>
      <c r="P225" s="1" t="s">
        <v>280</v>
      </c>
    </row>
    <row r="226" spans="1:13" s="20" customFormat="1" ht="12.75">
      <c r="A226" s="247" t="s">
        <v>350</v>
      </c>
      <c r="B226" s="247"/>
      <c r="K226" s="21">
        <f>GEOMEAN(K223:K225)</f>
        <v>2419.566666207444</v>
      </c>
      <c r="L226" s="21"/>
      <c r="M226" s="21">
        <f>GEOMEAN(M223:M225)</f>
        <v>2265.537985763221</v>
      </c>
    </row>
    <row r="228" spans="1:23" ht="12.75">
      <c r="A228" s="3" t="s">
        <v>311</v>
      </c>
      <c r="B228" s="3" t="s">
        <v>312</v>
      </c>
      <c r="C228" s="11"/>
      <c r="D228" s="11"/>
      <c r="E228" s="11"/>
      <c r="F228" s="11"/>
      <c r="G228" s="11"/>
      <c r="H228" s="11"/>
      <c r="I228" s="11"/>
      <c r="J228" s="11"/>
      <c r="K228" s="11"/>
      <c r="L228" s="11"/>
      <c r="M228" s="11"/>
      <c r="N228" s="11"/>
      <c r="O228" s="11"/>
      <c r="P228" s="11"/>
      <c r="Q228" s="11"/>
      <c r="R228" s="11"/>
      <c r="S228" s="11"/>
      <c r="T228" s="11"/>
      <c r="U228" s="11"/>
      <c r="V228" s="11"/>
      <c r="W228" s="11"/>
    </row>
    <row r="229" spans="1:23" ht="12.75">
      <c r="A229" s="11" t="s">
        <v>14</v>
      </c>
      <c r="B229" s="11" t="s">
        <v>313</v>
      </c>
      <c r="C229" s="11"/>
      <c r="D229" s="11"/>
      <c r="E229" s="11"/>
      <c r="F229" s="11"/>
      <c r="G229" s="11"/>
      <c r="H229" s="11"/>
      <c r="I229" s="11"/>
      <c r="J229" s="11"/>
      <c r="K229" s="11"/>
      <c r="L229" s="11"/>
      <c r="M229" s="11"/>
      <c r="N229" s="11"/>
      <c r="O229" s="11"/>
      <c r="P229" s="11"/>
      <c r="Q229" s="11"/>
      <c r="R229" s="11"/>
      <c r="S229" s="11"/>
      <c r="T229" s="11"/>
      <c r="U229" s="11"/>
      <c r="V229" s="11"/>
      <c r="W229" s="11"/>
    </row>
    <row r="230" spans="1:23" ht="12.75">
      <c r="A230" s="11" t="s">
        <v>43</v>
      </c>
      <c r="B230" s="11" t="s">
        <v>314</v>
      </c>
      <c r="C230" s="11"/>
      <c r="D230" s="11"/>
      <c r="E230" s="11"/>
      <c r="F230" s="11"/>
      <c r="G230" s="11"/>
      <c r="H230" s="11"/>
      <c r="I230" s="11"/>
      <c r="J230" s="11"/>
      <c r="K230" s="11"/>
      <c r="L230" s="11"/>
      <c r="M230" s="11"/>
      <c r="N230" s="11"/>
      <c r="O230" s="11"/>
      <c r="P230" s="11"/>
      <c r="Q230" s="11"/>
      <c r="R230" s="11"/>
      <c r="S230" s="11"/>
      <c r="T230" s="11"/>
      <c r="U230" s="11"/>
      <c r="V230" s="11"/>
      <c r="W230" s="11"/>
    </row>
    <row r="231" spans="1:23" ht="12.75">
      <c r="A231" s="11" t="s">
        <v>53</v>
      </c>
      <c r="B231" s="11" t="s">
        <v>315</v>
      </c>
      <c r="C231" s="11"/>
      <c r="D231" s="11"/>
      <c r="E231" s="11"/>
      <c r="F231" s="11"/>
      <c r="G231" s="11"/>
      <c r="H231" s="11"/>
      <c r="I231" s="11"/>
      <c r="J231" s="11"/>
      <c r="K231" s="11"/>
      <c r="L231" s="11"/>
      <c r="M231" s="11"/>
      <c r="N231" s="11"/>
      <c r="O231" s="11"/>
      <c r="P231" s="11"/>
      <c r="Q231" s="11"/>
      <c r="R231" s="11"/>
      <c r="S231" s="11"/>
      <c r="T231" s="11"/>
      <c r="U231" s="11"/>
      <c r="V231" s="11"/>
      <c r="W231" s="11"/>
    </row>
    <row r="232" spans="1:23" ht="12.75">
      <c r="A232" s="11" t="s">
        <v>61</v>
      </c>
      <c r="B232" s="11" t="s">
        <v>316</v>
      </c>
      <c r="C232" s="11"/>
      <c r="D232" s="11"/>
      <c r="E232" s="11"/>
      <c r="F232" s="11"/>
      <c r="G232" s="11"/>
      <c r="H232" s="11"/>
      <c r="I232" s="11"/>
      <c r="J232" s="11"/>
      <c r="K232" s="11"/>
      <c r="L232" s="11"/>
      <c r="M232" s="11"/>
      <c r="N232" s="11"/>
      <c r="O232" s="11"/>
      <c r="P232" s="11"/>
      <c r="Q232" s="11"/>
      <c r="R232" s="11"/>
      <c r="S232" s="11"/>
      <c r="T232" s="11"/>
      <c r="U232" s="11"/>
      <c r="V232" s="11"/>
      <c r="W232" s="11"/>
    </row>
    <row r="233" spans="1:23" ht="12.75">
      <c r="A233" s="11" t="s">
        <v>41</v>
      </c>
      <c r="B233" s="11" t="s">
        <v>317</v>
      </c>
      <c r="C233" s="11"/>
      <c r="D233" s="11"/>
      <c r="E233" s="11"/>
      <c r="F233" s="11"/>
      <c r="G233" s="11"/>
      <c r="H233" s="11"/>
      <c r="I233" s="11"/>
      <c r="J233" s="11"/>
      <c r="K233" s="11"/>
      <c r="L233" s="11"/>
      <c r="M233" s="11"/>
      <c r="N233" s="11"/>
      <c r="O233" s="11"/>
      <c r="P233" s="11"/>
      <c r="Q233" s="11"/>
      <c r="R233" s="11"/>
      <c r="S233" s="11"/>
      <c r="T233" s="11"/>
      <c r="U233" s="11"/>
      <c r="V233" s="11"/>
      <c r="W233" s="11"/>
    </row>
    <row r="234" spans="1:23" ht="12.75">
      <c r="A234" s="11" t="s">
        <v>83</v>
      </c>
      <c r="B234" s="11" t="s">
        <v>318</v>
      </c>
      <c r="C234" s="11"/>
      <c r="D234" s="11"/>
      <c r="E234" s="11"/>
      <c r="F234" s="11"/>
      <c r="G234" s="11"/>
      <c r="H234" s="11"/>
      <c r="I234" s="11"/>
      <c r="J234" s="11"/>
      <c r="K234" s="11"/>
      <c r="L234" s="11"/>
      <c r="M234" s="11"/>
      <c r="N234" s="11"/>
      <c r="O234" s="11"/>
      <c r="P234" s="11"/>
      <c r="Q234" s="11"/>
      <c r="R234" s="11"/>
      <c r="S234" s="11"/>
      <c r="T234" s="11"/>
      <c r="U234" s="11"/>
      <c r="V234" s="11"/>
      <c r="W234" s="11"/>
    </row>
    <row r="235" spans="1:23" ht="12.75">
      <c r="A235" s="11" t="s">
        <v>71</v>
      </c>
      <c r="B235" s="11" t="s">
        <v>319</v>
      </c>
      <c r="C235" s="11"/>
      <c r="D235" s="11"/>
      <c r="E235" s="11"/>
      <c r="F235" s="11"/>
      <c r="G235" s="11"/>
      <c r="H235" s="11"/>
      <c r="I235" s="11"/>
      <c r="J235" s="11"/>
      <c r="K235" s="11"/>
      <c r="L235" s="11"/>
      <c r="M235" s="11"/>
      <c r="N235" s="11"/>
      <c r="O235" s="11"/>
      <c r="P235" s="11"/>
      <c r="Q235" s="11"/>
      <c r="R235" s="11"/>
      <c r="S235" s="11"/>
      <c r="T235" s="11"/>
      <c r="U235" s="11"/>
      <c r="V235" s="11"/>
      <c r="W235" s="11"/>
    </row>
    <row r="236" spans="1:23" ht="12.75">
      <c r="A236" s="11" t="s">
        <v>160</v>
      </c>
      <c r="B236" s="11" t="s">
        <v>320</v>
      </c>
      <c r="C236" s="11"/>
      <c r="D236" s="11"/>
      <c r="E236" s="11"/>
      <c r="F236" s="11"/>
      <c r="G236" s="11"/>
      <c r="H236" s="11"/>
      <c r="I236" s="11"/>
      <c r="J236" s="11"/>
      <c r="K236" s="11"/>
      <c r="L236" s="11"/>
      <c r="M236" s="11"/>
      <c r="N236" s="11"/>
      <c r="O236" s="11"/>
      <c r="P236" s="11"/>
      <c r="Q236" s="11"/>
      <c r="R236" s="11"/>
      <c r="S236" s="11"/>
      <c r="T236" s="11"/>
      <c r="U236" s="11"/>
      <c r="V236" s="11"/>
      <c r="W236" s="11"/>
    </row>
    <row r="237" spans="1:23" ht="12.75">
      <c r="A237" s="11" t="s">
        <v>76</v>
      </c>
      <c r="B237" s="11" t="s">
        <v>321</v>
      </c>
      <c r="C237" s="11"/>
      <c r="D237" s="11"/>
      <c r="E237" s="11"/>
      <c r="F237" s="11"/>
      <c r="G237" s="11"/>
      <c r="H237" s="11"/>
      <c r="I237" s="11"/>
      <c r="J237" s="11"/>
      <c r="K237" s="11"/>
      <c r="L237" s="11"/>
      <c r="M237" s="11"/>
      <c r="N237" s="11"/>
      <c r="O237" s="11"/>
      <c r="P237" s="11"/>
      <c r="Q237" s="11"/>
      <c r="R237" s="11"/>
      <c r="S237" s="11"/>
      <c r="T237" s="11"/>
      <c r="U237" s="11"/>
      <c r="V237" s="11"/>
      <c r="W237" s="11"/>
    </row>
    <row r="238" spans="1:23" ht="12.75">
      <c r="A238" s="11" t="s">
        <v>124</v>
      </c>
      <c r="B238" s="11" t="s">
        <v>322</v>
      </c>
      <c r="C238" s="11"/>
      <c r="D238" s="11"/>
      <c r="E238" s="11"/>
      <c r="F238" s="11"/>
      <c r="G238" s="11"/>
      <c r="H238" s="11"/>
      <c r="I238" s="11"/>
      <c r="J238" s="11"/>
      <c r="K238" s="11"/>
      <c r="L238" s="11"/>
      <c r="M238" s="11"/>
      <c r="N238" s="11"/>
      <c r="O238" s="11"/>
      <c r="P238" s="11"/>
      <c r="Q238" s="11"/>
      <c r="R238" s="11"/>
      <c r="S238" s="11"/>
      <c r="T238" s="11"/>
      <c r="U238" s="11"/>
      <c r="V238" s="11"/>
      <c r="W238" s="11"/>
    </row>
    <row r="239" spans="1:23" ht="12.75">
      <c r="A239" s="11" t="s">
        <v>78</v>
      </c>
      <c r="B239" s="11" t="s">
        <v>323</v>
      </c>
      <c r="C239" s="11"/>
      <c r="D239" s="11"/>
      <c r="E239" s="11"/>
      <c r="F239" s="11"/>
      <c r="G239" s="11"/>
      <c r="H239" s="11"/>
      <c r="I239" s="11"/>
      <c r="J239" s="11"/>
      <c r="K239" s="11"/>
      <c r="L239" s="11"/>
      <c r="M239" s="11"/>
      <c r="N239" s="11"/>
      <c r="O239" s="11"/>
      <c r="P239" s="11"/>
      <c r="Q239" s="11"/>
      <c r="R239" s="11"/>
      <c r="S239" s="11"/>
      <c r="T239" s="11"/>
      <c r="U239" s="11"/>
      <c r="V239" s="11"/>
      <c r="W239" s="11"/>
    </row>
    <row r="240" spans="1:23" ht="12.75">
      <c r="A240" s="11"/>
      <c r="B240" s="11"/>
      <c r="C240" s="11"/>
      <c r="D240" s="11"/>
      <c r="E240" s="11"/>
      <c r="F240" s="11"/>
      <c r="G240" s="11"/>
      <c r="H240" s="11"/>
      <c r="I240" s="11"/>
      <c r="J240" s="11"/>
      <c r="K240" s="11"/>
      <c r="L240" s="11"/>
      <c r="M240" s="11"/>
      <c r="N240" s="11"/>
      <c r="O240" s="11"/>
      <c r="P240" s="11"/>
      <c r="Q240" s="11"/>
      <c r="R240" s="11"/>
      <c r="S240" s="11"/>
      <c r="T240" s="11"/>
      <c r="U240" s="11"/>
      <c r="V240" s="11"/>
      <c r="W240" s="11"/>
    </row>
    <row r="241" spans="1:2" ht="12.75">
      <c r="A241" s="10" t="s">
        <v>324</v>
      </c>
      <c r="B241" s="1" t="s">
        <v>325</v>
      </c>
    </row>
    <row r="242" ht="12.75">
      <c r="B242" s="1" t="s">
        <v>326</v>
      </c>
    </row>
    <row r="244" spans="2:23" ht="12.75">
      <c r="B244" s="3" t="s">
        <v>327</v>
      </c>
      <c r="C244" s="11"/>
      <c r="D244" s="11"/>
      <c r="E244" s="11"/>
      <c r="F244" s="11"/>
      <c r="G244" s="11"/>
      <c r="H244" s="11"/>
      <c r="I244" s="11"/>
      <c r="J244" s="11"/>
      <c r="K244" s="11"/>
      <c r="L244" s="11"/>
      <c r="M244" s="11"/>
      <c r="N244" s="11"/>
      <c r="O244" s="11"/>
      <c r="P244" s="11"/>
      <c r="Q244" s="11"/>
      <c r="R244" s="11"/>
      <c r="S244" s="11"/>
      <c r="T244" s="11"/>
      <c r="U244" s="11"/>
      <c r="V244" s="11"/>
      <c r="W244" s="11"/>
    </row>
    <row r="245" spans="1:23" ht="12.75">
      <c r="A245" s="11" t="s">
        <v>13</v>
      </c>
      <c r="B245" s="11" t="s">
        <v>14</v>
      </c>
      <c r="C245" s="11" t="s">
        <v>15</v>
      </c>
      <c r="D245" s="82">
        <v>39930</v>
      </c>
      <c r="E245" s="13">
        <v>0.375</v>
      </c>
      <c r="F245" s="11" t="s">
        <v>16</v>
      </c>
      <c r="G245" s="11" t="s">
        <v>17</v>
      </c>
      <c r="H245" s="11" t="s">
        <v>328</v>
      </c>
      <c r="I245" s="11">
        <v>100</v>
      </c>
      <c r="J245" s="11" t="s">
        <v>20</v>
      </c>
      <c r="K245" s="11">
        <v>1203.3</v>
      </c>
      <c r="L245" s="11" t="s">
        <v>19</v>
      </c>
      <c r="M245" s="83">
        <v>83.3</v>
      </c>
      <c r="N245" s="11" t="s">
        <v>329</v>
      </c>
      <c r="O245" s="11"/>
      <c r="P245" s="11" t="s">
        <v>21</v>
      </c>
      <c r="Q245" s="11"/>
      <c r="R245" s="11"/>
      <c r="S245" s="11"/>
      <c r="T245" s="11"/>
      <c r="U245" s="11"/>
      <c r="V245" s="11"/>
      <c r="W245" s="11"/>
    </row>
    <row r="246" spans="1:23" ht="12.75">
      <c r="A246" s="11"/>
      <c r="B246" s="11" t="s">
        <v>14</v>
      </c>
      <c r="C246" s="11" t="s">
        <v>15</v>
      </c>
      <c r="D246" s="82">
        <v>39930</v>
      </c>
      <c r="E246" s="13">
        <v>0.375</v>
      </c>
      <c r="F246" s="11" t="s">
        <v>16</v>
      </c>
      <c r="G246" s="11" t="s">
        <v>17</v>
      </c>
      <c r="H246" s="11" t="s">
        <v>328</v>
      </c>
      <c r="I246" s="11">
        <v>100</v>
      </c>
      <c r="J246" s="11" t="s">
        <v>24</v>
      </c>
      <c r="K246" s="11">
        <v>1119.9</v>
      </c>
      <c r="L246" s="11" t="s">
        <v>23</v>
      </c>
      <c r="M246" s="83">
        <v>93.2</v>
      </c>
      <c r="N246" s="11" t="s">
        <v>329</v>
      </c>
      <c r="O246" s="11"/>
      <c r="P246" s="11" t="s">
        <v>21</v>
      </c>
      <c r="Q246" s="11"/>
      <c r="R246" s="11"/>
      <c r="S246" s="11"/>
      <c r="T246" s="11"/>
      <c r="U246" s="11"/>
      <c r="V246" s="11"/>
      <c r="W246" s="11"/>
    </row>
    <row r="247" spans="1:23" ht="12.75">
      <c r="A247" s="11"/>
      <c r="B247" s="11" t="s">
        <v>14</v>
      </c>
      <c r="C247" s="11" t="s">
        <v>15</v>
      </c>
      <c r="D247" s="82">
        <v>39930</v>
      </c>
      <c r="E247" s="13">
        <v>0.375</v>
      </c>
      <c r="F247" s="11" t="s">
        <v>16</v>
      </c>
      <c r="G247" s="11" t="s">
        <v>17</v>
      </c>
      <c r="H247" s="11" t="s">
        <v>328</v>
      </c>
      <c r="I247" s="11">
        <v>100</v>
      </c>
      <c r="J247" s="11" t="s">
        <v>330</v>
      </c>
      <c r="K247" s="11"/>
      <c r="L247" s="11" t="s">
        <v>39</v>
      </c>
      <c r="M247" s="84">
        <v>111.9</v>
      </c>
      <c r="N247" s="11" t="s">
        <v>331</v>
      </c>
      <c r="O247" s="11"/>
      <c r="P247" s="11"/>
      <c r="Q247" s="11"/>
      <c r="R247" s="11"/>
      <c r="S247" s="11"/>
      <c r="T247" s="11"/>
      <c r="U247" s="11"/>
      <c r="V247" s="11"/>
      <c r="W247" s="11"/>
    </row>
    <row r="248" spans="1:23" ht="12.75">
      <c r="A248" s="19"/>
      <c r="B248" s="11" t="s">
        <v>76</v>
      </c>
      <c r="C248" s="11" t="s">
        <v>15</v>
      </c>
      <c r="D248" s="85">
        <v>40021</v>
      </c>
      <c r="E248" s="18">
        <v>0.6180555555555556</v>
      </c>
      <c r="F248" s="11" t="s">
        <v>79</v>
      </c>
      <c r="G248" s="11" t="s">
        <v>17</v>
      </c>
      <c r="H248" s="11" t="s">
        <v>328</v>
      </c>
      <c r="I248" s="11">
        <v>100</v>
      </c>
      <c r="J248" s="11" t="s">
        <v>63</v>
      </c>
      <c r="K248" s="11">
        <v>2419.6</v>
      </c>
      <c r="L248" s="11" t="s">
        <v>47</v>
      </c>
      <c r="M248" s="83">
        <v>816.4</v>
      </c>
      <c r="N248" s="11" t="s">
        <v>329</v>
      </c>
      <c r="O248" s="11"/>
      <c r="P248" s="11"/>
      <c r="Q248" s="11"/>
      <c r="R248" s="11"/>
      <c r="S248" s="11"/>
      <c r="T248" s="11"/>
      <c r="U248" s="11"/>
      <c r="V248" s="11"/>
      <c r="W248" s="11"/>
    </row>
    <row r="249" spans="1:23" ht="12.75">
      <c r="A249" s="11"/>
      <c r="B249" s="11" t="s">
        <v>76</v>
      </c>
      <c r="C249" s="11" t="s">
        <v>15</v>
      </c>
      <c r="D249" s="85">
        <v>40021</v>
      </c>
      <c r="E249" s="18">
        <v>0.6180555555555556</v>
      </c>
      <c r="F249" s="11" t="s">
        <v>79</v>
      </c>
      <c r="G249" s="11" t="s">
        <v>17</v>
      </c>
      <c r="H249" s="11" t="s">
        <v>328</v>
      </c>
      <c r="I249" s="11">
        <v>100</v>
      </c>
      <c r="J249" s="11" t="s">
        <v>63</v>
      </c>
      <c r="K249" s="11">
        <v>2419.6</v>
      </c>
      <c r="L249" s="11" t="s">
        <v>47</v>
      </c>
      <c r="M249" s="84">
        <v>816.4</v>
      </c>
      <c r="N249" s="11" t="s">
        <v>333</v>
      </c>
      <c r="O249" s="11"/>
      <c r="P249" s="11"/>
      <c r="Q249" s="11"/>
      <c r="R249" s="11"/>
      <c r="S249" s="11"/>
      <c r="T249" s="11"/>
      <c r="U249" s="11"/>
      <c r="V249" s="11"/>
      <c r="W249" s="11"/>
    </row>
    <row r="250" spans="1:23" ht="12.75">
      <c r="A250" s="11"/>
      <c r="B250" s="11" t="s">
        <v>76</v>
      </c>
      <c r="C250" s="11" t="s">
        <v>15</v>
      </c>
      <c r="D250" s="85">
        <v>40021</v>
      </c>
      <c r="E250" s="18">
        <v>0.6180555555555556</v>
      </c>
      <c r="F250" s="11" t="s">
        <v>79</v>
      </c>
      <c r="G250" s="11" t="s">
        <v>17</v>
      </c>
      <c r="H250" s="11" t="s">
        <v>328</v>
      </c>
      <c r="I250" s="11">
        <v>100</v>
      </c>
      <c r="J250" s="11" t="s">
        <v>63</v>
      </c>
      <c r="K250" s="11">
        <v>2419.6</v>
      </c>
      <c r="L250" s="11" t="s">
        <v>81</v>
      </c>
      <c r="M250" s="84">
        <v>727</v>
      </c>
      <c r="N250" s="11" t="s">
        <v>332</v>
      </c>
      <c r="O250" s="11"/>
      <c r="P250" s="11"/>
      <c r="Q250" s="11"/>
      <c r="R250" s="11"/>
      <c r="S250" s="11"/>
      <c r="T250" s="11"/>
      <c r="U250" s="11"/>
      <c r="V250" s="11"/>
      <c r="W250" s="11"/>
    </row>
    <row r="251" spans="1:23" ht="12.75">
      <c r="A251" s="11"/>
      <c r="B251" s="11" t="s">
        <v>282</v>
      </c>
      <c r="C251" s="11" t="s">
        <v>15</v>
      </c>
      <c r="D251" s="86">
        <v>40091</v>
      </c>
      <c r="E251" s="13">
        <v>0.59375</v>
      </c>
      <c r="F251" s="11" t="s">
        <v>79</v>
      </c>
      <c r="G251" s="11" t="s">
        <v>27</v>
      </c>
      <c r="H251" s="11" t="s">
        <v>328</v>
      </c>
      <c r="I251" s="11">
        <v>100</v>
      </c>
      <c r="J251" s="11" t="s">
        <v>63</v>
      </c>
      <c r="K251" s="11">
        <v>2419.6</v>
      </c>
      <c r="L251" s="11" t="s">
        <v>121</v>
      </c>
      <c r="M251" s="84">
        <v>1986.3</v>
      </c>
      <c r="N251" s="11" t="s">
        <v>368</v>
      </c>
      <c r="O251" s="11"/>
      <c r="P251" s="11"/>
      <c r="Q251" s="11" t="s">
        <v>279</v>
      </c>
      <c r="R251" s="11"/>
      <c r="S251" s="11"/>
      <c r="T251" s="11"/>
      <c r="U251" s="11"/>
      <c r="V251" s="11"/>
      <c r="W251" s="11"/>
    </row>
    <row r="252" spans="1:23" ht="12.75">
      <c r="A252" s="11"/>
      <c r="B252" s="11" t="s">
        <v>282</v>
      </c>
      <c r="C252" s="11" t="s">
        <v>15</v>
      </c>
      <c r="D252" s="86">
        <v>40091</v>
      </c>
      <c r="E252" s="13">
        <v>0.59375</v>
      </c>
      <c r="F252" s="11" t="s">
        <v>79</v>
      </c>
      <c r="G252" s="11" t="s">
        <v>27</v>
      </c>
      <c r="H252" s="11" t="s">
        <v>328</v>
      </c>
      <c r="I252" s="11">
        <v>100</v>
      </c>
      <c r="J252" s="11" t="s">
        <v>63</v>
      </c>
      <c r="K252" s="11">
        <v>2419.6</v>
      </c>
      <c r="L252" s="11" t="s">
        <v>32</v>
      </c>
      <c r="M252" s="84">
        <v>2419.6</v>
      </c>
      <c r="N252" s="11" t="s">
        <v>367</v>
      </c>
      <c r="O252" s="11"/>
      <c r="P252" s="11"/>
      <c r="Q252" s="11"/>
      <c r="R252" s="11"/>
      <c r="S252" s="11"/>
      <c r="T252" s="11"/>
      <c r="U252" s="11"/>
      <c r="V252" s="11"/>
      <c r="W252" s="11"/>
    </row>
    <row r="253" spans="1:23" ht="12.75">
      <c r="A253" s="11"/>
      <c r="B253" s="11" t="s">
        <v>282</v>
      </c>
      <c r="C253" s="11" t="s">
        <v>15</v>
      </c>
      <c r="D253" s="86">
        <v>40091</v>
      </c>
      <c r="E253" s="13">
        <v>0.59375</v>
      </c>
      <c r="F253" s="11" t="s">
        <v>79</v>
      </c>
      <c r="G253" s="11" t="s">
        <v>27</v>
      </c>
      <c r="H253" s="11" t="s">
        <v>328</v>
      </c>
      <c r="I253" s="11">
        <v>100</v>
      </c>
      <c r="J253" s="11" t="s">
        <v>63</v>
      </c>
      <c r="K253" s="11">
        <v>2419.5</v>
      </c>
      <c r="L253" s="11" t="s">
        <v>88</v>
      </c>
      <c r="M253" s="83">
        <v>2419.5</v>
      </c>
      <c r="N253" s="11" t="s">
        <v>329</v>
      </c>
      <c r="O253" s="11"/>
      <c r="P253" s="11"/>
      <c r="Q253" s="11"/>
      <c r="R253" s="11"/>
      <c r="S253" s="11"/>
      <c r="T253" s="11"/>
      <c r="U253" s="11"/>
      <c r="V253" s="11"/>
      <c r="W253" s="11"/>
    </row>
    <row r="254" spans="1:23" ht="12.75">
      <c r="A254" s="11"/>
      <c r="B254" s="11"/>
      <c r="C254" s="11"/>
      <c r="D254" s="11"/>
      <c r="E254" s="11"/>
      <c r="F254" s="11"/>
      <c r="G254" s="11"/>
      <c r="H254" s="11"/>
      <c r="I254" s="11"/>
      <c r="J254" s="11"/>
      <c r="K254" s="11"/>
      <c r="L254" s="11"/>
      <c r="M254" s="11"/>
      <c r="N254" s="11"/>
      <c r="O254" s="11"/>
      <c r="P254" s="11"/>
      <c r="Q254" s="11"/>
      <c r="R254" s="11"/>
      <c r="S254" s="11"/>
      <c r="T254" s="11"/>
      <c r="U254" s="11"/>
      <c r="V254" s="11"/>
      <c r="W254" s="11"/>
    </row>
    <row r="257" spans="1:7" ht="87.75" customHeight="1">
      <c r="A257" s="249" t="s">
        <v>373</v>
      </c>
      <c r="B257" s="249"/>
      <c r="C257" s="249"/>
      <c r="D257" s="249"/>
      <c r="E257" s="249"/>
      <c r="F257" s="249"/>
      <c r="G257" s="249"/>
    </row>
    <row r="258" ht="12.75">
      <c r="A258" s="88"/>
    </row>
    <row r="259" ht="12.75">
      <c r="A259" s="88"/>
    </row>
    <row r="260" ht="12.75">
      <c r="A260" s="88"/>
    </row>
    <row r="261" spans="1:3" ht="36.75" customHeight="1">
      <c r="A261" s="249" t="s">
        <v>374</v>
      </c>
      <c r="B261" s="249"/>
      <c r="C261" s="249"/>
    </row>
    <row r="262" ht="12.75">
      <c r="A262" s="88"/>
    </row>
    <row r="263" ht="12.75">
      <c r="A263" s="88"/>
    </row>
    <row r="264" ht="12.75">
      <c r="A264" s="88"/>
    </row>
    <row r="265" spans="1:3" s="96" customFormat="1" ht="81" customHeight="1">
      <c r="A265" s="249" t="s">
        <v>375</v>
      </c>
      <c r="B265" s="249"/>
      <c r="C265" s="249"/>
    </row>
  </sheetData>
  <sheetProtection/>
  <mergeCells count="18">
    <mergeCell ref="A257:G257"/>
    <mergeCell ref="A261:C261"/>
    <mergeCell ref="A265:C265"/>
    <mergeCell ref="A97:B97"/>
    <mergeCell ref="A125:B125"/>
    <mergeCell ref="A114:B114"/>
    <mergeCell ref="A147:B147"/>
    <mergeCell ref="A206:B206"/>
    <mergeCell ref="A218:B218"/>
    <mergeCell ref="A226:B226"/>
    <mergeCell ref="A28:B28"/>
    <mergeCell ref="A56:B56"/>
    <mergeCell ref="A75:B75"/>
    <mergeCell ref="A93:B93"/>
    <mergeCell ref="A221:B221"/>
    <mergeCell ref="A167:B167"/>
    <mergeCell ref="A186:B186"/>
    <mergeCell ref="A188:B188"/>
  </mergeCells>
  <printOptions/>
  <pageMargins left="0.2" right="0.5" top="0.25" bottom="0.25" header="0.25"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 Friedman</cp:lastModifiedBy>
  <cp:lastPrinted>2010-01-20T23:36:09Z</cp:lastPrinted>
  <dcterms:created xsi:type="dcterms:W3CDTF">2009-09-09T17:50:43Z</dcterms:created>
  <dcterms:modified xsi:type="dcterms:W3CDTF">2011-02-24T22:29:05Z</dcterms:modified>
  <cp:category/>
  <cp:version/>
  <cp:contentType/>
  <cp:contentStatus/>
</cp:coreProperties>
</file>